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sheetId="1" state="visible" r:id="rId3"/>
    <sheet name="Findings register" sheetId="2" state="visible" r:id="rId4"/>
    <sheet name="Evidence" sheetId="3" state="visible" r:id="rId5"/>
    <sheet name="Systemic layer" sheetId="4" state="visible" r:id="rId6"/>
    <sheet name="Dashboard" sheetId="5" state="visible" r:id="rId7"/>
    <sheet name="Scope &amp; method" sheetId="6" state="visible" r:id="rId8"/>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F4" authorId="0">
      <text>
        <r>
          <rPr>
            <sz val="10"/>
            <rFont val="Arial"/>
            <family val="2"/>
          </rPr>
          <t xml:space="preserve">A defined scale, not adjectives chosen ad hoc. Blocker = task cannot be completed with assistive tech. Serious = major barrier with a workaround. Moderate = friction. Minor = polish.</t>
        </r>
      </text>
    </comment>
    <comment ref="I4" authorId="0">
      <text>
        <r>
          <rPr>
            <sz val="10"/>
            <rFont val="Arial"/>
            <family val="2"/>
          </rPr>
          <t xml:space="preserve">Open / In progress / Fixed (change made) / Verified (retested with assistive tech) / Accepted (a known limitation, consciously signed off) / Won't fix. The gap between Fixed and Verified is where programmes fail — keep them distinct.</t>
        </r>
      </text>
    </comment>
    <comment ref="J4" authorId="0">
      <text>
        <r>
          <rPr>
            <sz val="10"/>
            <rFont val="Arial"/>
            <family val="2"/>
          </rPr>
          <t xml:space="preserve">If this finding is one instance of a recurring cause, put the systemic ID here (e.g. S-01) so it links to the Systemic layer sheet. Closing the systemic cause is what stops it regenerating.</t>
        </r>
      </text>
    </comment>
  </commentList>
</comments>
</file>

<file path=xl/sharedStrings.xml><?xml version="1.0" encoding="utf-8"?>
<sst xmlns="http://schemas.openxmlformats.org/spreadsheetml/2006/main" count="146" uniqueCount="126">
  <si>
    <t xml:space="preserve">Accessibility audit workbook</t>
  </si>
  <si>
    <t xml:space="preserve">A workbook the team works in — not a report they read once.</t>
  </si>
  <si>
    <t xml:space="preserve">The idea</t>
  </si>
  <si>
    <t xml:space="preserve">An audit's value is decided by its format. A PDF is read once and ages while the product</t>
  </si>
  <si>
    <t xml:space="preserve">changes. This workbook is the working surface of the remediation: the team fixes, verifies,</t>
  </si>
  <si>
    <t xml:space="preserve">and closes findings inside it, and progress is computed — never typed — so it can't lie.</t>
  </si>
  <si>
    <t xml:space="preserve">The five sheets</t>
  </si>
  <si>
    <t xml:space="preserve">Findings register — the only sheet where work happens. One row per issue.</t>
  </si>
  <si>
    <t xml:space="preserve">Evidence — screenshots, assistive tech, reproduction steps, by finding ID.</t>
  </si>
  <si>
    <t xml:space="preserve">Systemic layer — the recurring causes behind clusters, and the rule that stops each recurring.</t>
  </si>
  <si>
    <t xml:space="preserve">Dashboard — live counts by status, team, and severity. Read-only, all formulas.</t>
  </si>
  <si>
    <t xml:space="preserve">Scope &amp; method — what was tested, with what, when, against which target, and what was excluded.</t>
  </si>
  <si>
    <t xml:space="preserve">Who works where</t>
  </si>
  <si>
    <t xml:space="preserve">Auditor / researcher — builds the workbook, writes findings at the right granularity, owns the structure.</t>
  </si>
  <si>
    <t xml:space="preserve">Developers — pick up findings by component, fix, move to Fixed, then to Verified after retest.</t>
  </si>
  <si>
    <t xml:space="preserve">Content — owns copy, alt-text intent, link text, reading order in content.</t>
  </si>
  <si>
    <t xml:space="preserve">Design — owns contrast, focus order, target size, and component-level (systemic) fixes.</t>
  </si>
  <si>
    <t xml:space="preserve">Stakeholder — reads the Dashboard. Never edits the register.</t>
  </si>
  <si>
    <t xml:space="preserve">The rule that keeps it honest</t>
  </si>
  <si>
    <t xml:space="preserve">Status separates Fixed (made) from Verified (retested with assistive tech). The Dashboard</t>
  </si>
  <si>
    <t xml:space="preserve">shows both. The gap between them is where accessibility programmes quietly fail.</t>
  </si>
  <si>
    <t xml:space="preserve">Stakeholder question for every status meeting: how many findings are Verified, not just Fixed?</t>
  </si>
  <si>
    <t xml:space="preserve">Expect to modify this</t>
  </si>
  <si>
    <t xml:space="preserve">The sheets, columns, and status vocabulary are a sensible default, not a rule. If your team works in Jira, Azure DevOps, or Asana, export the register into your tracker and keep the systemic layer and dashboard here. Track at template level where failures are systemic rather than one row per instance. Bend it to your environment — adapting it is part of the work.</t>
  </si>
  <si>
    <t xml:space="preserve">About this sheet</t>
  </si>
  <si>
    <t xml:space="preserve">Created by Alessandro Zulberti at alessandrozulberti.com. It's a teaching tool, not a finished product — adapt it to your own catalogue, tooling, and team. Shared for others to use and modify; attribution appreciated if you build on it.</t>
  </si>
  <si>
    <t xml:space="preserve">v1.0 · June 2026</t>
  </si>
  <si>
    <t xml:space="preserve">Findings register</t>
  </si>
  <si>
    <t xml:space="preserve">One row per issue — never per criterion. Everything here is filterable.</t>
  </si>
  <si>
    <t xml:space="preserve">ID</t>
  </si>
  <si>
    <t xml:space="preserve">Page / location</t>
  </si>
  <si>
    <t xml:space="preserve">Component</t>
  </si>
  <si>
    <t xml:space="preserve">What fails</t>
  </si>
  <si>
    <t xml:space="preserve">WCAG criterion</t>
  </si>
  <si>
    <t xml:space="preserve">Severity</t>
  </si>
  <si>
    <t xml:space="preserve">User impact (plain)</t>
  </si>
  <si>
    <t xml:space="preserve">Owning team</t>
  </si>
  <si>
    <t xml:space="preserve">Status</t>
  </si>
  <si>
    <t xml:space="preserve">Systemic? (link)</t>
  </si>
  <si>
    <t xml:space="preserve">Notes</t>
  </si>
  <si>
    <t xml:space="preserve">Product listing</t>
  </si>
  <si>
    <t xml:space="preserve">Product card image</t>
  </si>
  <si>
    <t xml:space="preserve">Decorative product images announced as 'image'</t>
  </si>
  <si>
    <t xml:space="preserve">1.1.1</t>
  </si>
  <si>
    <t xml:space="preserve">Serious</t>
  </si>
  <si>
    <t xml:space="preserve">Screen reader users hear 'image' with no product name on every card</t>
  </si>
  <si>
    <t xml:space="preserve">Content</t>
  </si>
  <si>
    <t xml:space="preserve">In progress</t>
  </si>
  <si>
    <t xml:space="preserve">S-01</t>
  </si>
  <si>
    <t xml:space="preserve">Covered by alt-text grammar</t>
  </si>
  <si>
    <t xml:space="preserve">Checkout step 2</t>
  </si>
  <si>
    <t xml:space="preserve">Card number field</t>
  </si>
  <si>
    <t xml:space="preserve">Input has no programmatic label</t>
  </si>
  <si>
    <t xml:space="preserve">3.3.2</t>
  </si>
  <si>
    <t xml:space="preserve">Blocker</t>
  </si>
  <si>
    <t xml:space="preserve">Screen reader users cannot tell which field is which</t>
  </si>
  <si>
    <t xml:space="preserve">Engineering</t>
  </si>
  <si>
    <t xml:space="preserve">Fixed</t>
  </si>
  <si>
    <t xml:space="preserve">Awaiting retest</t>
  </si>
  <si>
    <t xml:space="preserve">Global header</t>
  </si>
  <si>
    <t xml:space="preserve">Search toggle</t>
  </si>
  <si>
    <t xml:space="preserve">Focus not visible on keyboard navigation</t>
  </si>
  <si>
    <t xml:space="preserve">2.4.7</t>
  </si>
  <si>
    <t xml:space="preserve">Keyboard users lose track of where they are</t>
  </si>
  <si>
    <t xml:space="preserve">Design</t>
  </si>
  <si>
    <t xml:space="preserve">Verified</t>
  </si>
  <si>
    <t xml:space="preserve">S-02</t>
  </si>
  <si>
    <t xml:space="preserve">Token-level fix applied</t>
  </si>
  <si>
    <t xml:space="preserve">PDF: size guide</t>
  </si>
  <si>
    <t xml:space="preserve">Whole document</t>
  </si>
  <si>
    <t xml:space="preserve">Untagged PDF, no reading order</t>
  </si>
  <si>
    <t xml:space="preserve">1.3.1</t>
  </si>
  <si>
    <t xml:space="preserve">Moderate</t>
  </si>
  <si>
    <t xml:space="preserve">Reading order is unpredictable in a screen reader</t>
  </si>
  <si>
    <t xml:space="preserve">Open</t>
  </si>
  <si>
    <t xml:space="preserve">Candidate for web page</t>
  </si>
  <si>
    <t xml:space="preserve">Evidence</t>
  </si>
  <si>
    <t xml:space="preserve">Written once, read under challenge. Each row must settle 'is this really a failure?' on its own.</t>
  </si>
  <si>
    <t xml:space="preserve">Finding ID</t>
  </si>
  <si>
    <t xml:space="preserve">Screenshot / file ref</t>
  </si>
  <si>
    <t xml:space="preserve">Assistive tech used</t>
  </si>
  <si>
    <t xml:space="preserve">Steps to reproduce</t>
  </si>
  <si>
    <t xml:space="preserve">Expected</t>
  </si>
  <si>
    <t xml:space="preserve">Actual</t>
  </si>
  <si>
    <t xml:space="preserve">Systemic layer</t>
  </si>
  <si>
    <t xml:space="preserve">The recurring causes behind clusters of findings — and the rule that stops each one regenerating.</t>
  </si>
  <si>
    <t xml:space="preserve">Systemic ID</t>
  </si>
  <si>
    <t xml:space="preserve">Pattern / cause</t>
  </si>
  <si>
    <t xml:space="preserve">Findings it explains</t>
  </si>
  <si>
    <t xml:space="preserve">Root fix (rule, not instance)</t>
  </si>
  <si>
    <t xml:space="preserve">Product images carry meaning but alt text is generic or absent</t>
  </si>
  <si>
    <t xml:space="preserve">Apply a token grammar at the pipeline, so alt text is generated to a controlled vocabulary and audited at the rule level</t>
  </si>
  <si>
    <t xml:space="preserve">Focus state not defined as a design token; missing across interactive components</t>
  </si>
  <si>
    <t xml:space="preserve">Define a single focus-visible token in the design system; every component inherits it</t>
  </si>
  <si>
    <t xml:space="preserve">Dashboard</t>
  </si>
  <si>
    <t xml:space="preserve">Live from the Findings register. Nothing here is typed by hand.</t>
  </si>
  <si>
    <t xml:space="preserve">By status</t>
  </si>
  <si>
    <t xml:space="preserve">By severity</t>
  </si>
  <si>
    <t xml:space="preserve">Total findings</t>
  </si>
  <si>
    <t xml:space="preserve">Minor</t>
  </si>
  <si>
    <t xml:space="preserve">Accepted (known limitation)</t>
  </si>
  <si>
    <t xml:space="preserve">Won't fix</t>
  </si>
  <si>
    <t xml:space="preserve">By owning team</t>
  </si>
  <si>
    <t xml:space="preserve">Verified, not just fixed</t>
  </si>
  <si>
    <t xml:space="preserve">Research</t>
  </si>
  <si>
    <t xml:space="preserve">Fixed (change made, not retested)</t>
  </si>
  <si>
    <t xml:space="preserve">Compliance</t>
  </si>
  <si>
    <t xml:space="preserve">Verified (retested with assistive tech)</t>
  </si>
  <si>
    <t xml:space="preserve">% of closed work that is actually verified</t>
  </si>
  <si>
    <t xml:space="preserve">Blockers still open</t>
  </si>
  <si>
    <t xml:space="preserve">Scope &amp; method</t>
  </si>
  <si>
    <t xml:space="preserve">For the reader two years from now — possibly a lawyer, possibly you.</t>
  </si>
  <si>
    <t xml:space="preserve">Conformance target</t>
  </si>
  <si>
    <t xml:space="preserve">WCAG 2.2 Level AA</t>
  </si>
  <si>
    <t xml:space="preserve">Audit dates</t>
  </si>
  <si>
    <t xml:space="preserve">Auditor / team</t>
  </si>
  <si>
    <t xml:space="preserve">Pages / templates tested</t>
  </si>
  <si>
    <t xml:space="preserve">Assistive technologies used</t>
  </si>
  <si>
    <t xml:space="preserve">e.g. VoiceOver + Safari, NVDA + Firefox, keyboard-only</t>
  </si>
  <si>
    <t xml:space="preserve">Browsers / devices</t>
  </si>
  <si>
    <t xml:space="preserve">Sampling approach</t>
  </si>
  <si>
    <t xml:space="preserve">e.g. one of each template type, plus highest-traffic pages</t>
  </si>
  <si>
    <t xml:space="preserve">Explicitly excluded (and why)</t>
  </si>
  <si>
    <t xml:space="preserve">Known limitations / assumptions</t>
  </si>
  <si>
    <t xml:space="preserve">Re-audit trigger</t>
  </si>
  <si>
    <t xml:space="preserve">e.g. next major release, or 6 months, whichever first</t>
  </si>
</sst>
</file>

<file path=xl/styles.xml><?xml version="1.0" encoding="utf-8"?>
<styleSheet xmlns="http://schemas.openxmlformats.org/spreadsheetml/2006/main">
  <numFmts count="3">
    <numFmt numFmtId="164" formatCode="General"/>
    <numFmt numFmtId="165" formatCode="General"/>
    <numFmt numFmtId="166" formatCode="0%"/>
  </numFmts>
  <fonts count="14">
    <font>
      <sz val="11"/>
      <color theme="1"/>
      <name val="Calibri"/>
      <family val="2"/>
      <charset val="1"/>
    </font>
    <font>
      <sz val="10"/>
      <name val="Arial"/>
      <family val="0"/>
    </font>
    <font>
      <sz val="10"/>
      <name val="Arial"/>
      <family val="0"/>
    </font>
    <font>
      <sz val="10"/>
      <name val="Arial"/>
      <family val="0"/>
    </font>
    <font>
      <b val="true"/>
      <sz val="15"/>
      <color rgb="FF1A1A1A"/>
      <name val="Arial"/>
      <family val="0"/>
      <charset val="1"/>
    </font>
    <font>
      <i val="true"/>
      <sz val="10"/>
      <color rgb="FF6B6B6B"/>
      <name val="Arial"/>
      <family val="0"/>
      <charset val="1"/>
    </font>
    <font>
      <b val="true"/>
      <sz val="11"/>
      <color rgb="FF1A1A1A"/>
      <name val="Arial"/>
      <family val="0"/>
      <charset val="1"/>
    </font>
    <font>
      <sz val="10"/>
      <color rgb="FF1A1A1A"/>
      <name val="Arial"/>
      <family val="0"/>
      <charset val="1"/>
    </font>
    <font>
      <i val="true"/>
      <sz val="9"/>
      <color rgb="FF6B6B6B"/>
      <name val="Arial"/>
      <family val="0"/>
      <charset val="1"/>
    </font>
    <font>
      <b val="true"/>
      <sz val="10"/>
      <color rgb="FFFFFFFF"/>
      <name val="Arial"/>
      <family val="0"/>
      <charset val="1"/>
    </font>
    <font>
      <sz val="10"/>
      <color rgb="FF6B6B6B"/>
      <name val="Arial"/>
      <family val="0"/>
      <charset val="1"/>
    </font>
    <font>
      <sz val="10"/>
      <name val="Arial"/>
      <family val="2"/>
    </font>
    <font>
      <b val="true"/>
      <sz val="14"/>
      <color rgb="FFB03A2E"/>
      <name val="Arial"/>
      <family val="0"/>
      <charset val="1"/>
    </font>
    <font>
      <b val="true"/>
      <sz val="10"/>
      <color rgb="FF1A1A1A"/>
      <name val="Arial"/>
      <family val="0"/>
      <charset val="1"/>
    </font>
  </fonts>
  <fills count="6">
    <fill>
      <patternFill patternType="none"/>
    </fill>
    <fill>
      <patternFill patternType="gray125"/>
    </fill>
    <fill>
      <patternFill patternType="solid">
        <fgColor rgb="FF2B2B2B"/>
        <bgColor rgb="FF1A1A1A"/>
      </patternFill>
    </fill>
    <fill>
      <patternFill patternType="solid">
        <fgColor rgb="FFFFFFFF"/>
        <bgColor rgb="FFF7F5F0"/>
      </patternFill>
    </fill>
    <fill>
      <patternFill patternType="solid">
        <fgColor rgb="FFF7F5F0"/>
        <bgColor rgb="FFFFFFFF"/>
      </patternFill>
    </fill>
    <fill>
      <patternFill patternType="solid">
        <fgColor rgb="FFEDEAE3"/>
        <bgColor rgb="FFF7F5F0"/>
      </patternFill>
    </fill>
  </fills>
  <borders count="2">
    <border diagonalUp="false" diagonalDown="false">
      <left/>
      <right/>
      <top/>
      <bottom/>
      <diagonal/>
    </border>
    <border diagonalUp="false" diagonalDown="false">
      <left style="thin">
        <color rgb="FFD8D4CC"/>
      </left>
      <right style="thin">
        <color rgb="FFD8D4CC"/>
      </right>
      <top style="thin">
        <color rgb="FFD8D4CC"/>
      </top>
      <bottom style="thin">
        <color rgb="FFD8D4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2"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general" vertical="center" textRotation="0" wrapText="tru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7" fillId="3" borderId="1" xfId="0" applyFont="true" applyBorder="true" applyAlignment="true" applyProtection="false">
      <alignment horizontal="general"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5" fontId="5" fillId="3" borderId="1" xfId="0" applyFont="true" applyBorder="true" applyAlignment="true" applyProtection="false">
      <alignment horizontal="center" vertical="center" textRotation="0" wrapText="false" indent="0" shrinkToFit="false"/>
      <protection locked="true" hidden="false"/>
    </xf>
    <xf numFmtId="165" fontId="5" fillId="4" borderId="1"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4" fontId="13" fillId="5" borderId="1" xfId="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CFE8D2"/>
        </patternFill>
      </fill>
    </dxf>
    <dxf>
      <fill>
        <patternFill>
          <bgColor rgb="FFFCEFB4"/>
        </patternFill>
      </fill>
    </dxf>
    <dxf>
      <fill>
        <patternFill>
          <bgColor rgb="FFF6C6C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CEFB4"/>
      <rgbColor rgb="FFF7F5F0"/>
      <rgbColor rgb="FF660066"/>
      <rgbColor rgb="FFFF8080"/>
      <rgbColor rgb="FF0066CC"/>
      <rgbColor rgb="FFD8D4CC"/>
      <rgbColor rgb="FF000080"/>
      <rgbColor rgb="FFFF00FF"/>
      <rgbColor rgb="FFFFFF00"/>
      <rgbColor rgb="FF00FFFF"/>
      <rgbColor rgb="FF800080"/>
      <rgbColor rgb="FF800000"/>
      <rgbColor rgb="FF008080"/>
      <rgbColor rgb="FF0000FF"/>
      <rgbColor rgb="FF00CCFF"/>
      <rgbColor rgb="FFEDEAE3"/>
      <rgbColor rgb="FFCFE8D2"/>
      <rgbColor rgb="FFFFFF99"/>
      <rgbColor rgb="FF99CCFF"/>
      <rgbColor rgb="FFFF99CC"/>
      <rgbColor rgb="FFCC99FF"/>
      <rgbColor rgb="FFF6C6C0"/>
      <rgbColor rgb="FF3366FF"/>
      <rgbColor rgb="FF33CCCC"/>
      <rgbColor rgb="FF99CC00"/>
      <rgbColor rgb="FFFFCC00"/>
      <rgbColor rgb="FFFF9900"/>
      <rgbColor rgb="FFFF6600"/>
      <rgbColor rgb="FF6B6B6B"/>
      <rgbColor rgb="FF969696"/>
      <rgbColor rgb="FF003366"/>
      <rgbColor rgb="FF339966"/>
      <rgbColor rgb="FF003300"/>
      <rgbColor rgb="FF1A1A1A"/>
      <rgbColor rgb="FFB03A2E"/>
      <rgbColor rgb="FF993366"/>
      <rgbColor rgb="FF333399"/>
      <rgbColor rgb="FF2B2B2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00"/>
  </cols>
  <sheetData>
    <row r="1" customFormat="false" ht="18" hidden="false" customHeight="true" outlineLevel="0" collapsed="false">
      <c r="A1" s="2" t="s">
        <v>0</v>
      </c>
    </row>
    <row r="2" customFormat="false" ht="15" hidden="false" customHeight="true" outlineLevel="0" collapsed="false">
      <c r="A2" s="3" t="s">
        <v>1</v>
      </c>
    </row>
    <row r="4" customFormat="false" ht="15" hidden="false" customHeight="true" outlineLevel="0" collapsed="false">
      <c r="A4" s="4" t="s">
        <v>2</v>
      </c>
    </row>
    <row r="5" customFormat="false" ht="15" hidden="false" customHeight="true" outlineLevel="0" collapsed="false">
      <c r="A5" s="5" t="s">
        <v>3</v>
      </c>
    </row>
    <row r="6" customFormat="false" ht="15" hidden="false" customHeight="true" outlineLevel="0" collapsed="false">
      <c r="A6" s="5" t="s">
        <v>4</v>
      </c>
    </row>
    <row r="7" customFormat="false" ht="15" hidden="false" customHeight="true" outlineLevel="0" collapsed="false">
      <c r="A7" s="5" t="s">
        <v>5</v>
      </c>
    </row>
    <row r="9" customFormat="false" ht="15" hidden="false" customHeight="true" outlineLevel="0" collapsed="false">
      <c r="A9" s="4" t="s">
        <v>6</v>
      </c>
    </row>
    <row r="10" customFormat="false" ht="15" hidden="false" customHeight="true" outlineLevel="0" collapsed="false">
      <c r="A10" s="5" t="s">
        <v>7</v>
      </c>
    </row>
    <row r="11" customFormat="false" ht="15" hidden="false" customHeight="true" outlineLevel="0" collapsed="false">
      <c r="A11" s="5" t="s">
        <v>8</v>
      </c>
    </row>
    <row r="12" customFormat="false" ht="15" hidden="false" customHeight="true" outlineLevel="0" collapsed="false">
      <c r="A12" s="5" t="s">
        <v>9</v>
      </c>
    </row>
    <row r="13" customFormat="false" ht="15" hidden="false" customHeight="true" outlineLevel="0" collapsed="false">
      <c r="A13" s="5" t="s">
        <v>10</v>
      </c>
    </row>
    <row r="14" customFormat="false" ht="15" hidden="false" customHeight="true" outlineLevel="0" collapsed="false">
      <c r="A14" s="5" t="s">
        <v>11</v>
      </c>
    </row>
    <row r="16" customFormat="false" ht="15" hidden="false" customHeight="true" outlineLevel="0" collapsed="false">
      <c r="A16" s="4" t="s">
        <v>12</v>
      </c>
    </row>
    <row r="17" customFormat="false" ht="15" hidden="false" customHeight="true" outlineLevel="0" collapsed="false">
      <c r="A17" s="5" t="s">
        <v>13</v>
      </c>
    </row>
    <row r="18" customFormat="false" ht="15" hidden="false" customHeight="true" outlineLevel="0" collapsed="false">
      <c r="A18" s="5" t="s">
        <v>14</v>
      </c>
    </row>
    <row r="19" customFormat="false" ht="15" hidden="false" customHeight="true" outlineLevel="0" collapsed="false">
      <c r="A19" s="5" t="s">
        <v>15</v>
      </c>
    </row>
    <row r="20" customFormat="false" ht="15" hidden="false" customHeight="true" outlineLevel="0" collapsed="false">
      <c r="A20" s="5" t="s">
        <v>16</v>
      </c>
    </row>
    <row r="21" customFormat="false" ht="15" hidden="false" customHeight="true" outlineLevel="0" collapsed="false">
      <c r="A21" s="5" t="s">
        <v>17</v>
      </c>
    </row>
    <row r="23" customFormat="false" ht="15" hidden="false" customHeight="true" outlineLevel="0" collapsed="false">
      <c r="A23" s="4" t="s">
        <v>18</v>
      </c>
    </row>
    <row r="24" customFormat="false" ht="15" hidden="false" customHeight="true" outlineLevel="0" collapsed="false">
      <c r="A24" s="5" t="s">
        <v>19</v>
      </c>
    </row>
    <row r="25" customFormat="false" ht="15" hidden="false" customHeight="true" outlineLevel="0" collapsed="false">
      <c r="A25" s="5" t="s">
        <v>20</v>
      </c>
    </row>
    <row r="26" customFormat="false" ht="15" hidden="false" customHeight="true" outlineLevel="0" collapsed="false">
      <c r="A26" s="5" t="s">
        <v>21</v>
      </c>
    </row>
    <row r="28" customFormat="false" ht="15" hidden="false" customHeight="true" outlineLevel="0" collapsed="false">
      <c r="A28" s="4" t="s">
        <v>22</v>
      </c>
    </row>
    <row r="29" customFormat="false" ht="15" hidden="false" customHeight="true" outlineLevel="0" collapsed="false">
      <c r="A29" s="6" t="s">
        <v>23</v>
      </c>
    </row>
    <row r="30" customFormat="false" ht="15" hidden="false" customHeight="true" outlineLevel="0" collapsed="false">
      <c r="A30" s="6"/>
    </row>
    <row r="31" customFormat="false" ht="15" hidden="false" customHeight="true" outlineLevel="0" collapsed="false">
      <c r="A31" s="6"/>
    </row>
    <row r="32" customFormat="false" ht="15" hidden="false" customHeight="false" outlineLevel="0" collapsed="false">
      <c r="A32" s="7" t="s">
        <v>24</v>
      </c>
    </row>
    <row r="33" customFormat="false" ht="15" hidden="false" customHeight="true" outlineLevel="0" collapsed="false">
      <c r="A33" s="6" t="s">
        <v>25</v>
      </c>
    </row>
    <row r="34" customFormat="false" ht="15" hidden="false" customHeight="false" outlineLevel="0" collapsed="false">
      <c r="A34" s="6"/>
    </row>
    <row r="35" customFormat="false" ht="15" hidden="false" customHeight="false" outlineLevel="0" collapsed="false">
      <c r="A35" s="8" t="s">
        <v>26</v>
      </c>
    </row>
  </sheetData>
  <mergeCells count="2">
    <mergeCell ref="A29:A31"/>
    <mergeCell ref="A33:A3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8"/>
    <col collapsed="false" customWidth="true" hidden="false" outlineLevel="0" max="2" min="2" style="1" width="26"/>
    <col collapsed="false" customWidth="true" hidden="false" outlineLevel="0" max="3" min="3" style="1" width="18"/>
    <col collapsed="false" customWidth="true" hidden="false" outlineLevel="0" max="4" min="4" style="1" width="30"/>
    <col collapsed="false" customWidth="true" hidden="false" outlineLevel="0" max="5" min="5" style="1" width="14"/>
    <col collapsed="false" customWidth="true" hidden="false" outlineLevel="0" max="6" min="6" style="1" width="12"/>
    <col collapsed="false" customWidth="true" hidden="false" outlineLevel="0" max="7" min="7" style="1" width="32"/>
    <col collapsed="false" customWidth="true" hidden="false" outlineLevel="0" max="8" min="8" style="1" width="14"/>
    <col collapsed="false" customWidth="true" hidden="false" outlineLevel="0" max="9" min="9" style="1" width="22"/>
    <col collapsed="false" customWidth="true" hidden="false" outlineLevel="0" max="10" min="10" style="1" width="14"/>
    <col collapsed="false" customWidth="true" hidden="false" outlineLevel="0" max="11" min="11" style="1" width="28"/>
  </cols>
  <sheetData>
    <row r="1" customFormat="false" ht="18" hidden="false" customHeight="true" outlineLevel="0" collapsed="false">
      <c r="A1" s="2" t="s">
        <v>27</v>
      </c>
    </row>
    <row r="2" customFormat="false" ht="15" hidden="false" customHeight="true" outlineLevel="0" collapsed="false">
      <c r="A2" s="3" t="s">
        <v>28</v>
      </c>
    </row>
    <row r="4" customFormat="false" ht="23.25" hidden="false" customHeight="true" outlineLevel="0" collapsed="false">
      <c r="A4" s="9" t="s">
        <v>29</v>
      </c>
      <c r="B4" s="9" t="s">
        <v>30</v>
      </c>
      <c r="C4" s="9" t="s">
        <v>31</v>
      </c>
      <c r="D4" s="9" t="s">
        <v>32</v>
      </c>
      <c r="E4" s="9" t="s">
        <v>33</v>
      </c>
      <c r="F4" s="9" t="s">
        <v>34</v>
      </c>
      <c r="G4" s="9" t="s">
        <v>35</v>
      </c>
      <c r="H4" s="9" t="s">
        <v>36</v>
      </c>
      <c r="I4" s="9" t="s">
        <v>37</v>
      </c>
      <c r="J4" s="9" t="s">
        <v>38</v>
      </c>
      <c r="K4" s="9" t="s">
        <v>39</v>
      </c>
    </row>
    <row r="5" customFormat="false" ht="23.25" hidden="false" customHeight="true" outlineLevel="0" collapsed="false">
      <c r="A5" s="10" t="str">
        <f aca="false">IF(B5="","","F-"&amp;TEXT(ROW()-4,"000"))</f>
        <v>F-001</v>
      </c>
      <c r="B5" s="11" t="s">
        <v>40</v>
      </c>
      <c r="C5" s="11" t="s">
        <v>41</v>
      </c>
      <c r="D5" s="11" t="s">
        <v>42</v>
      </c>
      <c r="E5" s="11" t="s">
        <v>43</v>
      </c>
      <c r="F5" s="11" t="s">
        <v>44</v>
      </c>
      <c r="G5" s="11" t="s">
        <v>45</v>
      </c>
      <c r="H5" s="11" t="s">
        <v>46</v>
      </c>
      <c r="I5" s="11" t="s">
        <v>47</v>
      </c>
      <c r="J5" s="11" t="s">
        <v>48</v>
      </c>
      <c r="K5" s="11" t="s">
        <v>49</v>
      </c>
    </row>
    <row r="6" customFormat="false" ht="23.25" hidden="false" customHeight="true" outlineLevel="0" collapsed="false">
      <c r="A6" s="12" t="str">
        <f aca="false">IF(B6="","","F-"&amp;TEXT(ROW()-4,"000"))</f>
        <v>F-002</v>
      </c>
      <c r="B6" s="13" t="s">
        <v>50</v>
      </c>
      <c r="C6" s="13" t="s">
        <v>51</v>
      </c>
      <c r="D6" s="13" t="s">
        <v>52</v>
      </c>
      <c r="E6" s="13" t="s">
        <v>53</v>
      </c>
      <c r="F6" s="13" t="s">
        <v>54</v>
      </c>
      <c r="G6" s="13" t="s">
        <v>55</v>
      </c>
      <c r="H6" s="13" t="s">
        <v>56</v>
      </c>
      <c r="I6" s="13" t="s">
        <v>57</v>
      </c>
      <c r="J6" s="13"/>
      <c r="K6" s="13" t="s">
        <v>58</v>
      </c>
    </row>
    <row r="7" customFormat="false" ht="23.25" hidden="false" customHeight="true" outlineLevel="0" collapsed="false">
      <c r="A7" s="10" t="str">
        <f aca="false">IF(B7="","","F-"&amp;TEXT(ROW()-4,"000"))</f>
        <v>F-003</v>
      </c>
      <c r="B7" s="11" t="s">
        <v>59</v>
      </c>
      <c r="C7" s="11" t="s">
        <v>60</v>
      </c>
      <c r="D7" s="11" t="s">
        <v>61</v>
      </c>
      <c r="E7" s="11" t="s">
        <v>62</v>
      </c>
      <c r="F7" s="11" t="s">
        <v>44</v>
      </c>
      <c r="G7" s="11" t="s">
        <v>63</v>
      </c>
      <c r="H7" s="11" t="s">
        <v>64</v>
      </c>
      <c r="I7" s="11" t="s">
        <v>65</v>
      </c>
      <c r="J7" s="11" t="s">
        <v>66</v>
      </c>
      <c r="K7" s="11" t="s">
        <v>67</v>
      </c>
    </row>
    <row r="8" customFormat="false" ht="23.25" hidden="false" customHeight="true" outlineLevel="0" collapsed="false">
      <c r="A8" s="12" t="str">
        <f aca="false">IF(B8="","","F-"&amp;TEXT(ROW()-4,"000"))</f>
        <v>F-004</v>
      </c>
      <c r="B8" s="13" t="s">
        <v>68</v>
      </c>
      <c r="C8" s="13" t="s">
        <v>69</v>
      </c>
      <c r="D8" s="13" t="s">
        <v>70</v>
      </c>
      <c r="E8" s="13" t="s">
        <v>71</v>
      </c>
      <c r="F8" s="13" t="s">
        <v>72</v>
      </c>
      <c r="G8" s="13" t="s">
        <v>73</v>
      </c>
      <c r="H8" s="13" t="s">
        <v>46</v>
      </c>
      <c r="I8" s="13" t="s">
        <v>74</v>
      </c>
      <c r="J8" s="13"/>
      <c r="K8" s="13" t="s">
        <v>75</v>
      </c>
    </row>
    <row r="9" customFormat="false" ht="15" hidden="false" customHeight="true" outlineLevel="0" collapsed="false">
      <c r="A9" s="10" t="str">
        <f aca="false">IF(B9="","","F-"&amp;TEXT(ROW()-4,"000"))</f>
        <v/>
      </c>
      <c r="B9" s="11"/>
      <c r="C9" s="11"/>
      <c r="D9" s="11"/>
      <c r="E9" s="11"/>
      <c r="F9" s="11"/>
      <c r="G9" s="11"/>
      <c r="H9" s="11"/>
      <c r="I9" s="11"/>
      <c r="J9" s="11"/>
      <c r="K9" s="11"/>
    </row>
    <row r="10" customFormat="false" ht="15" hidden="false" customHeight="true" outlineLevel="0" collapsed="false">
      <c r="A10" s="12" t="str">
        <f aca="false">IF(B10="","","F-"&amp;TEXT(ROW()-4,"000"))</f>
        <v/>
      </c>
      <c r="B10" s="13"/>
      <c r="C10" s="13"/>
      <c r="D10" s="13"/>
      <c r="E10" s="13"/>
      <c r="F10" s="13"/>
      <c r="G10" s="13"/>
      <c r="H10" s="13"/>
      <c r="I10" s="13"/>
      <c r="J10" s="13"/>
      <c r="K10" s="13"/>
    </row>
    <row r="11" customFormat="false" ht="15" hidden="false" customHeight="true" outlineLevel="0" collapsed="false">
      <c r="A11" s="10" t="str">
        <f aca="false">IF(B11="","","F-"&amp;TEXT(ROW()-4,"000"))</f>
        <v/>
      </c>
      <c r="B11" s="11"/>
      <c r="C11" s="11"/>
      <c r="D11" s="11"/>
      <c r="E11" s="11"/>
      <c r="F11" s="11"/>
      <c r="G11" s="11"/>
      <c r="H11" s="11"/>
      <c r="I11" s="11"/>
      <c r="J11" s="11"/>
      <c r="K11" s="11"/>
    </row>
    <row r="12" customFormat="false" ht="15" hidden="false" customHeight="true" outlineLevel="0" collapsed="false">
      <c r="A12" s="12" t="str">
        <f aca="false">IF(B12="","","F-"&amp;TEXT(ROW()-4,"000"))</f>
        <v/>
      </c>
      <c r="B12" s="13"/>
      <c r="C12" s="13"/>
      <c r="D12" s="13"/>
      <c r="E12" s="13"/>
      <c r="F12" s="13"/>
      <c r="G12" s="13"/>
      <c r="H12" s="13"/>
      <c r="I12" s="13"/>
      <c r="J12" s="13"/>
      <c r="K12" s="13"/>
    </row>
    <row r="13" customFormat="false" ht="15" hidden="false" customHeight="true" outlineLevel="0" collapsed="false">
      <c r="A13" s="10" t="str">
        <f aca="false">IF(B13="","","F-"&amp;TEXT(ROW()-4,"000"))</f>
        <v/>
      </c>
      <c r="B13" s="11"/>
      <c r="C13" s="11"/>
      <c r="D13" s="11"/>
      <c r="E13" s="11"/>
      <c r="F13" s="11"/>
      <c r="G13" s="11"/>
      <c r="H13" s="11"/>
      <c r="I13" s="11"/>
      <c r="J13" s="11"/>
      <c r="K13" s="11"/>
    </row>
    <row r="14" customFormat="false" ht="15" hidden="false" customHeight="true" outlineLevel="0" collapsed="false">
      <c r="A14" s="12" t="str">
        <f aca="false">IF(B14="","","F-"&amp;TEXT(ROW()-4,"000"))</f>
        <v/>
      </c>
      <c r="B14" s="13"/>
      <c r="C14" s="13"/>
      <c r="D14" s="13"/>
      <c r="E14" s="13"/>
      <c r="F14" s="13"/>
      <c r="G14" s="13"/>
      <c r="H14" s="13"/>
      <c r="I14" s="13"/>
      <c r="J14" s="13"/>
      <c r="K14" s="13"/>
    </row>
    <row r="15" customFormat="false" ht="15" hidden="false" customHeight="true" outlineLevel="0" collapsed="false">
      <c r="A15" s="10" t="str">
        <f aca="false">IF(B15="","","F-"&amp;TEXT(ROW()-4,"000"))</f>
        <v/>
      </c>
      <c r="B15" s="11"/>
      <c r="C15" s="11"/>
      <c r="D15" s="11"/>
      <c r="E15" s="11"/>
      <c r="F15" s="11"/>
      <c r="G15" s="11"/>
      <c r="H15" s="11"/>
      <c r="I15" s="11"/>
      <c r="J15" s="11"/>
      <c r="K15" s="11"/>
    </row>
    <row r="16" customFormat="false" ht="15" hidden="false" customHeight="true" outlineLevel="0" collapsed="false">
      <c r="A16" s="12" t="str">
        <f aca="false">IF(B16="","","F-"&amp;TEXT(ROW()-4,"000"))</f>
        <v/>
      </c>
      <c r="B16" s="13"/>
      <c r="C16" s="13"/>
      <c r="D16" s="13"/>
      <c r="E16" s="13"/>
      <c r="F16" s="13"/>
      <c r="G16" s="13"/>
      <c r="H16" s="13"/>
      <c r="I16" s="13"/>
      <c r="J16" s="13"/>
      <c r="K16" s="13"/>
    </row>
    <row r="17" customFormat="false" ht="15" hidden="false" customHeight="true" outlineLevel="0" collapsed="false">
      <c r="A17" s="10" t="str">
        <f aca="false">IF(B17="","","F-"&amp;TEXT(ROW()-4,"000"))</f>
        <v/>
      </c>
      <c r="B17" s="11"/>
      <c r="C17" s="11"/>
      <c r="D17" s="11"/>
      <c r="E17" s="11"/>
      <c r="F17" s="11"/>
      <c r="G17" s="11"/>
      <c r="H17" s="11"/>
      <c r="I17" s="11"/>
      <c r="J17" s="11"/>
      <c r="K17" s="11"/>
    </row>
    <row r="18" customFormat="false" ht="15" hidden="false" customHeight="true" outlineLevel="0" collapsed="false">
      <c r="A18" s="12" t="str">
        <f aca="false">IF(B18="","","F-"&amp;TEXT(ROW()-4,"000"))</f>
        <v/>
      </c>
      <c r="B18" s="13"/>
      <c r="C18" s="13"/>
      <c r="D18" s="13"/>
      <c r="E18" s="13"/>
      <c r="F18" s="13"/>
      <c r="G18" s="13"/>
      <c r="H18" s="13"/>
      <c r="I18" s="13"/>
      <c r="J18" s="13"/>
      <c r="K18" s="13"/>
    </row>
    <row r="19" customFormat="false" ht="15" hidden="false" customHeight="true" outlineLevel="0" collapsed="false">
      <c r="A19" s="10" t="str">
        <f aca="false">IF(B19="","","F-"&amp;TEXT(ROW()-4,"000"))</f>
        <v/>
      </c>
      <c r="B19" s="11"/>
      <c r="C19" s="11"/>
      <c r="D19" s="11"/>
      <c r="E19" s="11"/>
      <c r="F19" s="11"/>
      <c r="G19" s="11"/>
      <c r="H19" s="11"/>
      <c r="I19" s="11"/>
      <c r="J19" s="11"/>
      <c r="K19" s="11"/>
    </row>
    <row r="20" customFormat="false" ht="15" hidden="false" customHeight="true" outlineLevel="0" collapsed="false">
      <c r="A20" s="12" t="str">
        <f aca="false">IF(B20="","","F-"&amp;TEXT(ROW()-4,"000"))</f>
        <v/>
      </c>
      <c r="B20" s="13"/>
      <c r="C20" s="13"/>
      <c r="D20" s="13"/>
      <c r="E20" s="13"/>
      <c r="F20" s="13"/>
      <c r="G20" s="13"/>
      <c r="H20" s="13"/>
      <c r="I20" s="13"/>
      <c r="J20" s="13"/>
      <c r="K20" s="13"/>
    </row>
    <row r="21" customFormat="false" ht="15" hidden="false" customHeight="true" outlineLevel="0" collapsed="false">
      <c r="A21" s="10" t="str">
        <f aca="false">IF(B21="","","F-"&amp;TEXT(ROW()-4,"000"))</f>
        <v/>
      </c>
      <c r="B21" s="11"/>
      <c r="C21" s="11"/>
      <c r="D21" s="11"/>
      <c r="E21" s="11"/>
      <c r="F21" s="11"/>
      <c r="G21" s="11"/>
      <c r="H21" s="11"/>
      <c r="I21" s="11"/>
      <c r="J21" s="11"/>
      <c r="K21" s="11"/>
    </row>
    <row r="22" customFormat="false" ht="15" hidden="false" customHeight="true" outlineLevel="0" collapsed="false">
      <c r="A22" s="12" t="str">
        <f aca="false">IF(B22="","","F-"&amp;TEXT(ROW()-4,"000"))</f>
        <v/>
      </c>
      <c r="B22" s="13"/>
      <c r="C22" s="13"/>
      <c r="D22" s="13"/>
      <c r="E22" s="13"/>
      <c r="F22" s="13"/>
      <c r="G22" s="13"/>
      <c r="H22" s="13"/>
      <c r="I22" s="13"/>
      <c r="J22" s="13"/>
      <c r="K22" s="13"/>
    </row>
    <row r="23" customFormat="false" ht="15" hidden="false" customHeight="true" outlineLevel="0" collapsed="false">
      <c r="A23" s="10" t="str">
        <f aca="false">IF(B23="","","F-"&amp;TEXT(ROW()-4,"000"))</f>
        <v/>
      </c>
      <c r="B23" s="11"/>
      <c r="C23" s="11"/>
      <c r="D23" s="11"/>
      <c r="E23" s="11"/>
      <c r="F23" s="11"/>
      <c r="G23" s="11"/>
      <c r="H23" s="11"/>
      <c r="I23" s="11"/>
      <c r="J23" s="11"/>
      <c r="K23" s="11"/>
    </row>
    <row r="24" customFormat="false" ht="15" hidden="false" customHeight="true" outlineLevel="0" collapsed="false">
      <c r="A24" s="12" t="str">
        <f aca="false">IF(B24="","","F-"&amp;TEXT(ROW()-4,"000"))</f>
        <v/>
      </c>
      <c r="B24" s="13"/>
      <c r="C24" s="13"/>
      <c r="D24" s="13"/>
      <c r="E24" s="13"/>
      <c r="F24" s="13"/>
      <c r="G24" s="13"/>
      <c r="H24" s="13"/>
      <c r="I24" s="13"/>
      <c r="J24" s="13"/>
      <c r="K24" s="13"/>
    </row>
    <row r="25" customFormat="false" ht="15" hidden="false" customHeight="true" outlineLevel="0" collapsed="false">
      <c r="A25" s="10" t="str">
        <f aca="false">IF(B25="","","F-"&amp;TEXT(ROW()-4,"000"))</f>
        <v/>
      </c>
      <c r="B25" s="11"/>
      <c r="C25" s="11"/>
      <c r="D25" s="11"/>
      <c r="E25" s="11"/>
      <c r="F25" s="11"/>
      <c r="G25" s="11"/>
      <c r="H25" s="11"/>
      <c r="I25" s="11"/>
      <c r="J25" s="11"/>
      <c r="K25" s="11"/>
    </row>
    <row r="26" customFormat="false" ht="15" hidden="false" customHeight="true" outlineLevel="0" collapsed="false">
      <c r="A26" s="12" t="str">
        <f aca="false">IF(B26="","","F-"&amp;TEXT(ROW()-4,"000"))</f>
        <v/>
      </c>
      <c r="B26" s="13"/>
      <c r="C26" s="13"/>
      <c r="D26" s="13"/>
      <c r="E26" s="13"/>
      <c r="F26" s="13"/>
      <c r="G26" s="13"/>
      <c r="H26" s="13"/>
      <c r="I26" s="13"/>
      <c r="J26" s="13"/>
      <c r="K26" s="13"/>
    </row>
    <row r="27" customFormat="false" ht="15" hidden="false" customHeight="true" outlineLevel="0" collapsed="false">
      <c r="A27" s="10" t="str">
        <f aca="false">IF(B27="","","F-"&amp;TEXT(ROW()-4,"000"))</f>
        <v/>
      </c>
      <c r="B27" s="11"/>
      <c r="C27" s="11"/>
      <c r="D27" s="11"/>
      <c r="E27" s="11"/>
      <c r="F27" s="11"/>
      <c r="G27" s="11"/>
      <c r="H27" s="11"/>
      <c r="I27" s="11"/>
      <c r="J27" s="11"/>
      <c r="K27" s="11"/>
    </row>
    <row r="28" customFormat="false" ht="15" hidden="false" customHeight="true" outlineLevel="0" collapsed="false">
      <c r="A28" s="12" t="str">
        <f aca="false">IF(B28="","","F-"&amp;TEXT(ROW()-4,"000"))</f>
        <v/>
      </c>
      <c r="B28" s="13"/>
      <c r="C28" s="13"/>
      <c r="D28" s="13"/>
      <c r="E28" s="13"/>
      <c r="F28" s="13"/>
      <c r="G28" s="13"/>
      <c r="H28" s="13"/>
      <c r="I28" s="13"/>
      <c r="J28" s="13"/>
      <c r="K28" s="13"/>
    </row>
    <row r="29" customFormat="false" ht="15" hidden="false" customHeight="true" outlineLevel="0" collapsed="false">
      <c r="A29" s="10" t="str">
        <f aca="false">IF(B29="","","F-"&amp;TEXT(ROW()-4,"000"))</f>
        <v/>
      </c>
      <c r="B29" s="11"/>
      <c r="C29" s="11"/>
      <c r="D29" s="11"/>
      <c r="E29" s="11"/>
      <c r="F29" s="11"/>
      <c r="G29" s="11"/>
      <c r="H29" s="11"/>
      <c r="I29" s="11"/>
      <c r="J29" s="11"/>
      <c r="K29" s="11"/>
    </row>
    <row r="30" customFormat="false" ht="15" hidden="false" customHeight="true" outlineLevel="0" collapsed="false">
      <c r="A30" s="12" t="str">
        <f aca="false">IF(B30="","","F-"&amp;TEXT(ROW()-4,"000"))</f>
        <v/>
      </c>
      <c r="B30" s="13"/>
      <c r="C30" s="13"/>
      <c r="D30" s="13"/>
      <c r="E30" s="13"/>
      <c r="F30" s="13"/>
      <c r="G30" s="13"/>
      <c r="H30" s="13"/>
      <c r="I30" s="13"/>
      <c r="J30" s="13"/>
      <c r="K30" s="13"/>
    </row>
    <row r="31" customFormat="false" ht="15" hidden="false" customHeight="true" outlineLevel="0" collapsed="false">
      <c r="A31" s="10" t="str">
        <f aca="false">IF(B31="","","F-"&amp;TEXT(ROW()-4,"000"))</f>
        <v/>
      </c>
      <c r="B31" s="11"/>
      <c r="C31" s="11"/>
      <c r="D31" s="11"/>
      <c r="E31" s="11"/>
      <c r="F31" s="11"/>
      <c r="G31" s="11"/>
      <c r="H31" s="11"/>
      <c r="I31" s="11"/>
      <c r="J31" s="11"/>
      <c r="K31" s="11"/>
    </row>
    <row r="32" customFormat="false" ht="15" hidden="false" customHeight="true" outlineLevel="0" collapsed="false">
      <c r="A32" s="12" t="str">
        <f aca="false">IF(B32="","","F-"&amp;TEXT(ROW()-4,"000"))</f>
        <v/>
      </c>
      <c r="B32" s="13"/>
      <c r="C32" s="13"/>
      <c r="D32" s="13"/>
      <c r="E32" s="13"/>
      <c r="F32" s="13"/>
      <c r="G32" s="13"/>
      <c r="H32" s="13"/>
      <c r="I32" s="13"/>
      <c r="J32" s="13"/>
      <c r="K32" s="13"/>
    </row>
    <row r="33" customFormat="false" ht="15" hidden="false" customHeight="true" outlineLevel="0" collapsed="false">
      <c r="A33" s="10" t="str">
        <f aca="false">IF(B33="","","F-"&amp;TEXT(ROW()-4,"000"))</f>
        <v/>
      </c>
      <c r="B33" s="11"/>
      <c r="C33" s="11"/>
      <c r="D33" s="11"/>
      <c r="E33" s="11"/>
      <c r="F33" s="11"/>
      <c r="G33" s="11"/>
      <c r="H33" s="11"/>
      <c r="I33" s="11"/>
      <c r="J33" s="11"/>
      <c r="K33" s="11"/>
    </row>
    <row r="34" customFormat="false" ht="15" hidden="false" customHeight="true" outlineLevel="0" collapsed="false">
      <c r="A34" s="12" t="str">
        <f aca="false">IF(B34="","","F-"&amp;TEXT(ROW()-4,"000"))</f>
        <v/>
      </c>
      <c r="B34" s="13"/>
      <c r="C34" s="13"/>
      <c r="D34" s="13"/>
      <c r="E34" s="13"/>
      <c r="F34" s="13"/>
      <c r="G34" s="13"/>
      <c r="H34" s="13"/>
      <c r="I34" s="13"/>
      <c r="J34" s="13"/>
      <c r="K34" s="13"/>
    </row>
    <row r="35" customFormat="false" ht="15" hidden="false" customHeight="true" outlineLevel="0" collapsed="false">
      <c r="A35" s="10" t="str">
        <f aca="false">IF(B35="","","F-"&amp;TEXT(ROW()-4,"000"))</f>
        <v/>
      </c>
      <c r="B35" s="11"/>
      <c r="C35" s="11"/>
      <c r="D35" s="11"/>
      <c r="E35" s="11"/>
      <c r="F35" s="11"/>
      <c r="G35" s="11"/>
      <c r="H35" s="11"/>
      <c r="I35" s="11"/>
      <c r="J35" s="11"/>
      <c r="K35" s="11"/>
    </row>
    <row r="36" customFormat="false" ht="15" hidden="false" customHeight="true" outlineLevel="0" collapsed="false">
      <c r="A36" s="12" t="str">
        <f aca="false">IF(B36="","","F-"&amp;TEXT(ROW()-4,"000"))</f>
        <v/>
      </c>
      <c r="B36" s="13"/>
      <c r="C36" s="13"/>
      <c r="D36" s="13"/>
      <c r="E36" s="13"/>
      <c r="F36" s="13"/>
      <c r="G36" s="13"/>
      <c r="H36" s="13"/>
      <c r="I36" s="13"/>
      <c r="J36" s="13"/>
      <c r="K36" s="13"/>
    </row>
    <row r="37" customFormat="false" ht="15" hidden="false" customHeight="true" outlineLevel="0" collapsed="false">
      <c r="A37" s="10" t="str">
        <f aca="false">IF(B37="","","F-"&amp;TEXT(ROW()-4,"000"))</f>
        <v/>
      </c>
      <c r="B37" s="11"/>
      <c r="C37" s="11"/>
      <c r="D37" s="11"/>
      <c r="E37" s="11"/>
      <c r="F37" s="11"/>
      <c r="G37" s="11"/>
      <c r="H37" s="11"/>
      <c r="I37" s="11"/>
      <c r="J37" s="11"/>
      <c r="K37" s="11"/>
    </row>
    <row r="38" customFormat="false" ht="15" hidden="false" customHeight="true" outlineLevel="0" collapsed="false">
      <c r="A38" s="12" t="str">
        <f aca="false">IF(B38="","","F-"&amp;TEXT(ROW()-4,"000"))</f>
        <v/>
      </c>
      <c r="B38" s="13"/>
      <c r="C38" s="13"/>
      <c r="D38" s="13"/>
      <c r="E38" s="13"/>
      <c r="F38" s="13"/>
      <c r="G38" s="13"/>
      <c r="H38" s="13"/>
      <c r="I38" s="13"/>
      <c r="J38" s="13"/>
      <c r="K38" s="13"/>
    </row>
    <row r="39" customFormat="false" ht="15" hidden="false" customHeight="true" outlineLevel="0" collapsed="false">
      <c r="A39" s="10" t="str">
        <f aca="false">IF(B39="","","F-"&amp;TEXT(ROW()-4,"000"))</f>
        <v/>
      </c>
      <c r="B39" s="11"/>
      <c r="C39" s="11"/>
      <c r="D39" s="11"/>
      <c r="E39" s="11"/>
      <c r="F39" s="11"/>
      <c r="G39" s="11"/>
      <c r="H39" s="11"/>
      <c r="I39" s="11"/>
      <c r="J39" s="11"/>
      <c r="K39" s="11"/>
    </row>
    <row r="40" customFormat="false" ht="15" hidden="false" customHeight="true" outlineLevel="0" collapsed="false">
      <c r="A40" s="12" t="str">
        <f aca="false">IF(B40="","","F-"&amp;TEXT(ROW()-4,"000"))</f>
        <v/>
      </c>
      <c r="B40" s="13"/>
      <c r="C40" s="13"/>
      <c r="D40" s="13"/>
      <c r="E40" s="13"/>
      <c r="F40" s="13"/>
      <c r="G40" s="13"/>
      <c r="H40" s="13"/>
      <c r="I40" s="13"/>
      <c r="J40" s="13"/>
      <c r="K40" s="13"/>
    </row>
    <row r="41" customFormat="false" ht="15" hidden="false" customHeight="true" outlineLevel="0" collapsed="false">
      <c r="A41" s="10" t="str">
        <f aca="false">IF(B41="","","F-"&amp;TEXT(ROW()-4,"000"))</f>
        <v/>
      </c>
      <c r="B41" s="11"/>
      <c r="C41" s="11"/>
      <c r="D41" s="11"/>
      <c r="E41" s="11"/>
      <c r="F41" s="11"/>
      <c r="G41" s="11"/>
      <c r="H41" s="11"/>
      <c r="I41" s="11"/>
      <c r="J41" s="11"/>
      <c r="K41" s="11"/>
    </row>
    <row r="42" customFormat="false" ht="15" hidden="false" customHeight="true" outlineLevel="0" collapsed="false">
      <c r="A42" s="12" t="str">
        <f aca="false">IF(B42="","","F-"&amp;TEXT(ROW()-4,"000"))</f>
        <v/>
      </c>
      <c r="B42" s="13"/>
      <c r="C42" s="13"/>
      <c r="D42" s="13"/>
      <c r="E42" s="13"/>
      <c r="F42" s="13"/>
      <c r="G42" s="13"/>
      <c r="H42" s="13"/>
      <c r="I42" s="13"/>
      <c r="J42" s="13"/>
      <c r="K42" s="13"/>
    </row>
    <row r="43" customFormat="false" ht="15" hidden="false" customHeight="true" outlineLevel="0" collapsed="false">
      <c r="A43" s="10" t="str">
        <f aca="false">IF(B43="","","F-"&amp;TEXT(ROW()-4,"000"))</f>
        <v/>
      </c>
      <c r="B43" s="11"/>
      <c r="C43" s="11"/>
      <c r="D43" s="11"/>
      <c r="E43" s="11"/>
      <c r="F43" s="11"/>
      <c r="G43" s="11"/>
      <c r="H43" s="11"/>
      <c r="I43" s="11"/>
      <c r="J43" s="11"/>
      <c r="K43" s="11"/>
    </row>
    <row r="44" customFormat="false" ht="15" hidden="false" customHeight="true" outlineLevel="0" collapsed="false">
      <c r="A44" s="12" t="str">
        <f aca="false">IF(B44="","","F-"&amp;TEXT(ROW()-4,"000"))</f>
        <v/>
      </c>
      <c r="B44" s="13"/>
      <c r="C44" s="13"/>
      <c r="D44" s="13"/>
      <c r="E44" s="13"/>
      <c r="F44" s="13"/>
      <c r="G44" s="13"/>
      <c r="H44" s="13"/>
      <c r="I44" s="13"/>
      <c r="J44" s="13"/>
      <c r="K44" s="13"/>
    </row>
    <row r="45" customFormat="false" ht="15" hidden="false" customHeight="true" outlineLevel="0" collapsed="false">
      <c r="A45" s="10" t="str">
        <f aca="false">IF(B45="","","F-"&amp;TEXT(ROW()-4,"000"))</f>
        <v/>
      </c>
      <c r="B45" s="11"/>
      <c r="C45" s="11"/>
      <c r="D45" s="11"/>
      <c r="E45" s="11"/>
      <c r="F45" s="11"/>
      <c r="G45" s="11"/>
      <c r="H45" s="11"/>
      <c r="I45" s="11"/>
      <c r="J45" s="11"/>
      <c r="K45" s="11"/>
    </row>
    <row r="46" customFormat="false" ht="15" hidden="false" customHeight="true" outlineLevel="0" collapsed="false">
      <c r="A46" s="12" t="str">
        <f aca="false">IF(B46="","","F-"&amp;TEXT(ROW()-4,"000"))</f>
        <v/>
      </c>
      <c r="B46" s="13"/>
      <c r="C46" s="13"/>
      <c r="D46" s="13"/>
      <c r="E46" s="13"/>
      <c r="F46" s="13"/>
      <c r="G46" s="13"/>
      <c r="H46" s="13"/>
      <c r="I46" s="13"/>
      <c r="J46" s="13"/>
      <c r="K46" s="13"/>
    </row>
    <row r="47" customFormat="false" ht="15" hidden="false" customHeight="true" outlineLevel="0" collapsed="false">
      <c r="A47" s="10" t="str">
        <f aca="false">IF(B47="","","F-"&amp;TEXT(ROW()-4,"000"))</f>
        <v/>
      </c>
      <c r="B47" s="11"/>
      <c r="C47" s="11"/>
      <c r="D47" s="11"/>
      <c r="E47" s="11"/>
      <c r="F47" s="11"/>
      <c r="G47" s="11"/>
      <c r="H47" s="11"/>
      <c r="I47" s="11"/>
      <c r="J47" s="11"/>
      <c r="K47" s="11"/>
    </row>
    <row r="48" customFormat="false" ht="15" hidden="false" customHeight="true" outlineLevel="0" collapsed="false">
      <c r="A48" s="12" t="str">
        <f aca="false">IF(B48="","","F-"&amp;TEXT(ROW()-4,"000"))</f>
        <v/>
      </c>
      <c r="B48" s="13"/>
      <c r="C48" s="13"/>
      <c r="D48" s="13"/>
      <c r="E48" s="13"/>
      <c r="F48" s="13"/>
      <c r="G48" s="13"/>
      <c r="H48" s="13"/>
      <c r="I48" s="13"/>
      <c r="J48" s="13"/>
      <c r="K48" s="13"/>
    </row>
    <row r="49" customFormat="false" ht="15" hidden="false" customHeight="true" outlineLevel="0" collapsed="false">
      <c r="A49" s="10" t="str">
        <f aca="false">IF(B49="","","F-"&amp;TEXT(ROW()-4,"000"))</f>
        <v/>
      </c>
      <c r="B49" s="11"/>
      <c r="C49" s="11"/>
      <c r="D49" s="11"/>
      <c r="E49" s="11"/>
      <c r="F49" s="11"/>
      <c r="G49" s="11"/>
      <c r="H49" s="11"/>
      <c r="I49" s="11"/>
      <c r="J49" s="11"/>
      <c r="K49" s="11"/>
    </row>
    <row r="50" customFormat="false" ht="15" hidden="false" customHeight="true" outlineLevel="0" collapsed="false">
      <c r="A50" s="12" t="str">
        <f aca="false">IF(B50="","","F-"&amp;TEXT(ROW()-4,"000"))</f>
        <v/>
      </c>
      <c r="B50" s="13"/>
      <c r="C50" s="13"/>
      <c r="D50" s="13"/>
      <c r="E50" s="13"/>
      <c r="F50" s="13"/>
      <c r="G50" s="13"/>
      <c r="H50" s="13"/>
      <c r="I50" s="13"/>
      <c r="J50" s="13"/>
      <c r="K50" s="13"/>
    </row>
    <row r="51" customFormat="false" ht="15" hidden="false" customHeight="true" outlineLevel="0" collapsed="false">
      <c r="A51" s="10" t="str">
        <f aca="false">IF(B51="","","F-"&amp;TEXT(ROW()-4,"000"))</f>
        <v/>
      </c>
      <c r="B51" s="11"/>
      <c r="C51" s="11"/>
      <c r="D51" s="11"/>
      <c r="E51" s="11"/>
      <c r="F51" s="11"/>
      <c r="G51" s="11"/>
      <c r="H51" s="11"/>
      <c r="I51" s="11"/>
      <c r="J51" s="11"/>
      <c r="K51" s="11"/>
    </row>
    <row r="52" customFormat="false" ht="15" hidden="false" customHeight="true" outlineLevel="0" collapsed="false">
      <c r="A52" s="12" t="str">
        <f aca="false">IF(B52="","","F-"&amp;TEXT(ROW()-4,"000"))</f>
        <v/>
      </c>
      <c r="B52" s="13"/>
      <c r="C52" s="13"/>
      <c r="D52" s="13"/>
      <c r="E52" s="13"/>
      <c r="F52" s="13"/>
      <c r="G52" s="13"/>
      <c r="H52" s="13"/>
      <c r="I52" s="13"/>
      <c r="J52" s="13"/>
      <c r="K52" s="13"/>
    </row>
    <row r="53" customFormat="false" ht="15" hidden="false" customHeight="true" outlineLevel="0" collapsed="false">
      <c r="A53" s="10" t="str">
        <f aca="false">IF(B53="","","F-"&amp;TEXT(ROW()-4,"000"))</f>
        <v/>
      </c>
      <c r="B53" s="11"/>
      <c r="C53" s="11"/>
      <c r="D53" s="11"/>
      <c r="E53" s="11"/>
      <c r="F53" s="11"/>
      <c r="G53" s="11"/>
      <c r="H53" s="11"/>
      <c r="I53" s="11"/>
      <c r="J53" s="11"/>
      <c r="K53" s="11"/>
    </row>
    <row r="54" customFormat="false" ht="15" hidden="false" customHeight="true" outlineLevel="0" collapsed="false">
      <c r="A54" s="12" t="str">
        <f aca="false">IF(B54="","","F-"&amp;TEXT(ROW()-4,"000"))</f>
        <v/>
      </c>
      <c r="B54" s="13"/>
      <c r="C54" s="13"/>
      <c r="D54" s="13"/>
      <c r="E54" s="13"/>
      <c r="F54" s="13"/>
      <c r="G54" s="13"/>
      <c r="H54" s="13"/>
      <c r="I54" s="13"/>
      <c r="J54" s="13"/>
      <c r="K54" s="13"/>
    </row>
    <row r="55" customFormat="false" ht="15" hidden="false" customHeight="true" outlineLevel="0" collapsed="false">
      <c r="A55" s="10" t="str">
        <f aca="false">IF(B55="","","F-"&amp;TEXT(ROW()-4,"000"))</f>
        <v/>
      </c>
      <c r="B55" s="11"/>
      <c r="C55" s="11"/>
      <c r="D55" s="11"/>
      <c r="E55" s="11"/>
      <c r="F55" s="11"/>
      <c r="G55" s="11"/>
      <c r="H55" s="11"/>
      <c r="I55" s="11"/>
      <c r="J55" s="11"/>
      <c r="K55" s="11"/>
    </row>
    <row r="56" customFormat="false" ht="15" hidden="false" customHeight="true" outlineLevel="0" collapsed="false">
      <c r="A56" s="12" t="str">
        <f aca="false">IF(B56="","","F-"&amp;TEXT(ROW()-4,"000"))</f>
        <v/>
      </c>
      <c r="B56" s="13"/>
      <c r="C56" s="13"/>
      <c r="D56" s="13"/>
      <c r="E56" s="13"/>
      <c r="F56" s="13"/>
      <c r="G56" s="13"/>
      <c r="H56" s="13"/>
      <c r="I56" s="13"/>
      <c r="J56" s="13"/>
      <c r="K56" s="13"/>
    </row>
    <row r="57" customFormat="false" ht="15" hidden="false" customHeight="true" outlineLevel="0" collapsed="false">
      <c r="A57" s="10" t="str">
        <f aca="false">IF(B57="","","F-"&amp;TEXT(ROW()-4,"000"))</f>
        <v/>
      </c>
      <c r="B57" s="11"/>
      <c r="C57" s="11"/>
      <c r="D57" s="11"/>
      <c r="E57" s="11"/>
      <c r="F57" s="11"/>
      <c r="G57" s="11"/>
      <c r="H57" s="11"/>
      <c r="I57" s="11"/>
      <c r="J57" s="11"/>
      <c r="K57" s="11"/>
    </row>
    <row r="58" customFormat="false" ht="15" hidden="false" customHeight="true" outlineLevel="0" collapsed="false">
      <c r="A58" s="12" t="str">
        <f aca="false">IF(B58="","","F-"&amp;TEXT(ROW()-4,"000"))</f>
        <v/>
      </c>
      <c r="B58" s="13"/>
      <c r="C58" s="13"/>
      <c r="D58" s="13"/>
      <c r="E58" s="13"/>
      <c r="F58" s="13"/>
      <c r="G58" s="13"/>
      <c r="H58" s="13"/>
      <c r="I58" s="13"/>
      <c r="J58" s="13"/>
      <c r="K58" s="13"/>
    </row>
    <row r="59" customFormat="false" ht="15" hidden="false" customHeight="true" outlineLevel="0" collapsed="false">
      <c r="A59" s="10" t="str">
        <f aca="false">IF(B59="","","F-"&amp;TEXT(ROW()-4,"000"))</f>
        <v/>
      </c>
      <c r="B59" s="11"/>
      <c r="C59" s="11"/>
      <c r="D59" s="11"/>
      <c r="E59" s="11"/>
      <c r="F59" s="11"/>
      <c r="G59" s="11"/>
      <c r="H59" s="11"/>
      <c r="I59" s="11"/>
      <c r="J59" s="11"/>
      <c r="K59" s="11"/>
    </row>
    <row r="60" customFormat="false" ht="15" hidden="false" customHeight="true" outlineLevel="0" collapsed="false">
      <c r="A60" s="12" t="str">
        <f aca="false">IF(B60="","","F-"&amp;TEXT(ROW()-4,"000"))</f>
        <v/>
      </c>
      <c r="B60" s="13"/>
      <c r="C60" s="13"/>
      <c r="D60" s="13"/>
      <c r="E60" s="13"/>
      <c r="F60" s="13"/>
      <c r="G60" s="13"/>
      <c r="H60" s="13"/>
      <c r="I60" s="13"/>
      <c r="J60" s="13"/>
      <c r="K60" s="13"/>
    </row>
    <row r="61" customFormat="false" ht="15" hidden="false" customHeight="true" outlineLevel="0" collapsed="false">
      <c r="A61" s="10" t="str">
        <f aca="false">IF(B61="","","F-"&amp;TEXT(ROW()-4,"000"))</f>
        <v/>
      </c>
      <c r="B61" s="11"/>
      <c r="C61" s="11"/>
      <c r="D61" s="11"/>
      <c r="E61" s="11"/>
      <c r="F61" s="11"/>
      <c r="G61" s="11"/>
      <c r="H61" s="11"/>
      <c r="I61" s="11"/>
      <c r="J61" s="11"/>
      <c r="K61" s="11"/>
    </row>
    <row r="62" customFormat="false" ht="15" hidden="false" customHeight="true" outlineLevel="0" collapsed="false">
      <c r="A62" s="12" t="str">
        <f aca="false">IF(B62="","","F-"&amp;TEXT(ROW()-4,"000"))</f>
        <v/>
      </c>
      <c r="B62" s="13"/>
      <c r="C62" s="13"/>
      <c r="D62" s="13"/>
      <c r="E62" s="13"/>
      <c r="F62" s="13"/>
      <c r="G62" s="13"/>
      <c r="H62" s="13"/>
      <c r="I62" s="13"/>
      <c r="J62" s="13"/>
      <c r="K62" s="13"/>
    </row>
    <row r="63" customFormat="false" ht="15" hidden="false" customHeight="true" outlineLevel="0" collapsed="false">
      <c r="A63" s="10" t="str">
        <f aca="false">IF(B63="","","F-"&amp;TEXT(ROW()-4,"000"))</f>
        <v/>
      </c>
      <c r="B63" s="11"/>
      <c r="C63" s="11"/>
      <c r="D63" s="11"/>
      <c r="E63" s="11"/>
      <c r="F63" s="11"/>
      <c r="G63" s="11"/>
      <c r="H63" s="11"/>
      <c r="I63" s="11"/>
      <c r="J63" s="11"/>
      <c r="K63" s="11"/>
    </row>
    <row r="64" customFormat="false" ht="15" hidden="false" customHeight="true" outlineLevel="0" collapsed="false">
      <c r="A64" s="12" t="str">
        <f aca="false">IF(B64="","","F-"&amp;TEXT(ROW()-4,"000"))</f>
        <v/>
      </c>
      <c r="B64" s="13"/>
      <c r="C64" s="13"/>
      <c r="D64" s="13"/>
      <c r="E64" s="13"/>
      <c r="F64" s="13"/>
      <c r="G64" s="13"/>
      <c r="H64" s="13"/>
      <c r="I64" s="13"/>
      <c r="J64" s="13"/>
      <c r="K64" s="13"/>
    </row>
    <row r="65" customFormat="false" ht="15" hidden="false" customHeight="true" outlineLevel="0" collapsed="false">
      <c r="A65" s="10" t="str">
        <f aca="false">IF(B65="","","F-"&amp;TEXT(ROW()-4,"000"))</f>
        <v/>
      </c>
      <c r="B65" s="11"/>
      <c r="C65" s="11"/>
      <c r="D65" s="11"/>
      <c r="E65" s="11"/>
      <c r="F65" s="11"/>
      <c r="G65" s="11"/>
      <c r="H65" s="11"/>
      <c r="I65" s="11"/>
      <c r="J65" s="11"/>
      <c r="K65" s="11"/>
    </row>
    <row r="66" customFormat="false" ht="15" hidden="false" customHeight="true" outlineLevel="0" collapsed="false">
      <c r="A66" s="12" t="str">
        <f aca="false">IF(B66="","","F-"&amp;TEXT(ROW()-4,"000"))</f>
        <v/>
      </c>
      <c r="B66" s="13"/>
      <c r="C66" s="13"/>
      <c r="D66" s="13"/>
      <c r="E66" s="13"/>
      <c r="F66" s="13"/>
      <c r="G66" s="13"/>
      <c r="H66" s="13"/>
      <c r="I66" s="13"/>
      <c r="J66" s="13"/>
      <c r="K66" s="13"/>
    </row>
    <row r="67" customFormat="false" ht="15" hidden="false" customHeight="true" outlineLevel="0" collapsed="false">
      <c r="A67" s="10" t="str">
        <f aca="false">IF(B67="","","F-"&amp;TEXT(ROW()-4,"000"))</f>
        <v/>
      </c>
      <c r="B67" s="11"/>
      <c r="C67" s="11"/>
      <c r="D67" s="11"/>
      <c r="E67" s="11"/>
      <c r="F67" s="11"/>
      <c r="G67" s="11"/>
      <c r="H67" s="11"/>
      <c r="I67" s="11"/>
      <c r="J67" s="11"/>
      <c r="K67" s="11"/>
    </row>
    <row r="68" customFormat="false" ht="15" hidden="false" customHeight="true" outlineLevel="0" collapsed="false">
      <c r="A68" s="12" t="str">
        <f aca="false">IF(B68="","","F-"&amp;TEXT(ROW()-4,"000"))</f>
        <v/>
      </c>
      <c r="B68" s="13"/>
      <c r="C68" s="13"/>
      <c r="D68" s="13"/>
      <c r="E68" s="13"/>
      <c r="F68" s="13"/>
      <c r="G68" s="13"/>
      <c r="H68" s="13"/>
      <c r="I68" s="13"/>
      <c r="J68" s="13"/>
      <c r="K68" s="13"/>
    </row>
    <row r="69" customFormat="false" ht="15" hidden="false" customHeight="true" outlineLevel="0" collapsed="false">
      <c r="A69" s="10" t="str">
        <f aca="false">IF(B69="","","F-"&amp;TEXT(ROW()-4,"000"))</f>
        <v/>
      </c>
      <c r="B69" s="11"/>
      <c r="C69" s="11"/>
      <c r="D69" s="11"/>
      <c r="E69" s="11"/>
      <c r="F69" s="11"/>
      <c r="G69" s="11"/>
      <c r="H69" s="11"/>
      <c r="I69" s="11"/>
      <c r="J69" s="11"/>
      <c r="K69" s="11"/>
    </row>
    <row r="70" customFormat="false" ht="15" hidden="false" customHeight="true" outlineLevel="0" collapsed="false">
      <c r="A70" s="12" t="str">
        <f aca="false">IF(B70="","","F-"&amp;TEXT(ROW()-4,"000"))</f>
        <v/>
      </c>
      <c r="B70" s="13"/>
      <c r="C70" s="13"/>
      <c r="D70" s="13"/>
      <c r="E70" s="13"/>
      <c r="F70" s="13"/>
      <c r="G70" s="13"/>
      <c r="H70" s="13"/>
      <c r="I70" s="13"/>
      <c r="J70" s="13"/>
      <c r="K70" s="13"/>
    </row>
    <row r="71" customFormat="false" ht="15" hidden="false" customHeight="true" outlineLevel="0" collapsed="false">
      <c r="A71" s="10" t="str">
        <f aca="false">IF(B71="","","F-"&amp;TEXT(ROW()-4,"000"))</f>
        <v/>
      </c>
      <c r="B71" s="11"/>
      <c r="C71" s="11"/>
      <c r="D71" s="11"/>
      <c r="E71" s="11"/>
      <c r="F71" s="11"/>
      <c r="G71" s="11"/>
      <c r="H71" s="11"/>
      <c r="I71" s="11"/>
      <c r="J71" s="11"/>
      <c r="K71" s="11"/>
    </row>
    <row r="72" customFormat="false" ht="15" hidden="false" customHeight="true" outlineLevel="0" collapsed="false">
      <c r="A72" s="12" t="str">
        <f aca="false">IF(B72="","","F-"&amp;TEXT(ROW()-4,"000"))</f>
        <v/>
      </c>
      <c r="B72" s="13"/>
      <c r="C72" s="13"/>
      <c r="D72" s="13"/>
      <c r="E72" s="13"/>
      <c r="F72" s="13"/>
      <c r="G72" s="13"/>
      <c r="H72" s="13"/>
      <c r="I72" s="13"/>
      <c r="J72" s="13"/>
      <c r="K72" s="13"/>
    </row>
    <row r="73" customFormat="false" ht="15" hidden="false" customHeight="true" outlineLevel="0" collapsed="false">
      <c r="A73" s="10" t="str">
        <f aca="false">IF(B73="","","F-"&amp;TEXT(ROW()-4,"000"))</f>
        <v/>
      </c>
      <c r="B73" s="11"/>
      <c r="C73" s="11"/>
      <c r="D73" s="11"/>
      <c r="E73" s="11"/>
      <c r="F73" s="11"/>
      <c r="G73" s="11"/>
      <c r="H73" s="11"/>
      <c r="I73" s="11"/>
      <c r="J73" s="11"/>
      <c r="K73" s="11"/>
    </row>
    <row r="74" customFormat="false" ht="15" hidden="false" customHeight="true" outlineLevel="0" collapsed="false">
      <c r="A74" s="12" t="str">
        <f aca="false">IF(B74="","","F-"&amp;TEXT(ROW()-4,"000"))</f>
        <v/>
      </c>
      <c r="B74" s="13"/>
      <c r="C74" s="13"/>
      <c r="D74" s="13"/>
      <c r="E74" s="13"/>
      <c r="F74" s="13"/>
      <c r="G74" s="13"/>
      <c r="H74" s="13"/>
      <c r="I74" s="13"/>
      <c r="J74" s="13"/>
      <c r="K74" s="13"/>
    </row>
    <row r="75" customFormat="false" ht="15" hidden="false" customHeight="true" outlineLevel="0" collapsed="false">
      <c r="A75" s="10" t="str">
        <f aca="false">IF(B75="","","F-"&amp;TEXT(ROW()-4,"000"))</f>
        <v/>
      </c>
      <c r="B75" s="11"/>
      <c r="C75" s="11"/>
      <c r="D75" s="11"/>
      <c r="E75" s="11"/>
      <c r="F75" s="11"/>
      <c r="G75" s="11"/>
      <c r="H75" s="11"/>
      <c r="I75" s="11"/>
      <c r="J75" s="11"/>
      <c r="K75" s="11"/>
    </row>
    <row r="76" customFormat="false" ht="15" hidden="false" customHeight="true" outlineLevel="0" collapsed="false">
      <c r="A76" s="12" t="str">
        <f aca="false">IF(B76="","","F-"&amp;TEXT(ROW()-4,"000"))</f>
        <v/>
      </c>
      <c r="B76" s="13"/>
      <c r="C76" s="13"/>
      <c r="D76" s="13"/>
      <c r="E76" s="13"/>
      <c r="F76" s="13"/>
      <c r="G76" s="13"/>
      <c r="H76" s="13"/>
      <c r="I76" s="13"/>
      <c r="J76" s="13"/>
      <c r="K76" s="13"/>
    </row>
    <row r="77" customFormat="false" ht="15" hidden="false" customHeight="true" outlineLevel="0" collapsed="false">
      <c r="A77" s="10" t="str">
        <f aca="false">IF(B77="","","F-"&amp;TEXT(ROW()-4,"000"))</f>
        <v/>
      </c>
      <c r="B77" s="11"/>
      <c r="C77" s="11"/>
      <c r="D77" s="11"/>
      <c r="E77" s="11"/>
      <c r="F77" s="11"/>
      <c r="G77" s="11"/>
      <c r="H77" s="11"/>
      <c r="I77" s="11"/>
      <c r="J77" s="11"/>
      <c r="K77" s="11"/>
    </row>
    <row r="78" customFormat="false" ht="15" hidden="false" customHeight="true" outlineLevel="0" collapsed="false">
      <c r="A78" s="12" t="str">
        <f aca="false">IF(B78="","","F-"&amp;TEXT(ROW()-4,"000"))</f>
        <v/>
      </c>
      <c r="B78" s="13"/>
      <c r="C78" s="13"/>
      <c r="D78" s="13"/>
      <c r="E78" s="13"/>
      <c r="F78" s="13"/>
      <c r="G78" s="13"/>
      <c r="H78" s="13"/>
      <c r="I78" s="13"/>
      <c r="J78" s="13"/>
      <c r="K78" s="13"/>
    </row>
    <row r="79" customFormat="false" ht="15" hidden="false" customHeight="true" outlineLevel="0" collapsed="false">
      <c r="A79" s="10" t="str">
        <f aca="false">IF(B79="","","F-"&amp;TEXT(ROW()-4,"000"))</f>
        <v/>
      </c>
      <c r="B79" s="11"/>
      <c r="C79" s="11"/>
      <c r="D79" s="11"/>
      <c r="E79" s="11"/>
      <c r="F79" s="11"/>
      <c r="G79" s="11"/>
      <c r="H79" s="11"/>
      <c r="I79" s="11"/>
      <c r="J79" s="11"/>
      <c r="K79" s="11"/>
    </row>
    <row r="80" customFormat="false" ht="15" hidden="false" customHeight="true" outlineLevel="0" collapsed="false">
      <c r="A80" s="12" t="str">
        <f aca="false">IF(B80="","","F-"&amp;TEXT(ROW()-4,"000"))</f>
        <v/>
      </c>
      <c r="B80" s="13"/>
      <c r="C80" s="13"/>
      <c r="D80" s="13"/>
      <c r="E80" s="13"/>
      <c r="F80" s="13"/>
      <c r="G80" s="13"/>
      <c r="H80" s="13"/>
      <c r="I80" s="13"/>
      <c r="J80" s="13"/>
      <c r="K80" s="13"/>
    </row>
    <row r="81" customFormat="false" ht="15" hidden="false" customHeight="true" outlineLevel="0" collapsed="false">
      <c r="A81" s="10" t="str">
        <f aca="false">IF(B81="","","F-"&amp;TEXT(ROW()-4,"000"))</f>
        <v/>
      </c>
      <c r="B81" s="11"/>
      <c r="C81" s="11"/>
      <c r="D81" s="11"/>
      <c r="E81" s="11"/>
      <c r="F81" s="11"/>
      <c r="G81" s="11"/>
      <c r="H81" s="11"/>
      <c r="I81" s="11"/>
      <c r="J81" s="11"/>
      <c r="K81" s="11"/>
    </row>
    <row r="82" customFormat="false" ht="15" hidden="false" customHeight="true" outlineLevel="0" collapsed="false">
      <c r="A82" s="12" t="str">
        <f aca="false">IF(B82="","","F-"&amp;TEXT(ROW()-4,"000"))</f>
        <v/>
      </c>
      <c r="B82" s="13"/>
      <c r="C82" s="13"/>
      <c r="D82" s="13"/>
      <c r="E82" s="13"/>
      <c r="F82" s="13"/>
      <c r="G82" s="13"/>
      <c r="H82" s="13"/>
      <c r="I82" s="13"/>
      <c r="J82" s="13"/>
      <c r="K82" s="13"/>
    </row>
    <row r="83" customFormat="false" ht="15" hidden="false" customHeight="true" outlineLevel="0" collapsed="false">
      <c r="A83" s="10" t="str">
        <f aca="false">IF(B83="","","F-"&amp;TEXT(ROW()-4,"000"))</f>
        <v/>
      </c>
      <c r="B83" s="11"/>
      <c r="C83" s="11"/>
      <c r="D83" s="11"/>
      <c r="E83" s="11"/>
      <c r="F83" s="11"/>
      <c r="G83" s="11"/>
      <c r="H83" s="11"/>
      <c r="I83" s="11"/>
      <c r="J83" s="11"/>
      <c r="K83" s="11"/>
    </row>
    <row r="84" customFormat="false" ht="15" hidden="false" customHeight="true" outlineLevel="0" collapsed="false">
      <c r="A84" s="12" t="str">
        <f aca="false">IF(B84="","","F-"&amp;TEXT(ROW()-4,"000"))</f>
        <v/>
      </c>
      <c r="B84" s="13"/>
      <c r="C84" s="13"/>
      <c r="D84" s="13"/>
      <c r="E84" s="13"/>
      <c r="F84" s="13"/>
      <c r="G84" s="13"/>
      <c r="H84" s="13"/>
      <c r="I84" s="13"/>
      <c r="J84" s="13"/>
      <c r="K84" s="13"/>
    </row>
  </sheetData>
  <conditionalFormatting sqref="I5:I84">
    <cfRule type="cellIs" priority="2" operator="equal" aboveAverage="0" equalAverage="0" bottom="0" percent="0" rank="0" text="" dxfId="0">
      <formula>"Verified"</formula>
    </cfRule>
    <cfRule type="cellIs" priority="3" operator="equal" aboveAverage="0" equalAverage="0" bottom="0" percent="0" rank="0" text="" dxfId="1">
      <formula>"Fixed"</formula>
    </cfRule>
  </conditionalFormatting>
  <conditionalFormatting sqref="F5:F84">
    <cfRule type="cellIs" priority="4" operator="equal" aboveAverage="0" equalAverage="0" bottom="0" percent="0" rank="0" text="" dxfId="2">
      <formula>"Blocker"</formula>
    </cfRule>
  </conditionalFormatting>
  <dataValidations count="3">
    <dataValidation allowBlank="true" errorStyle="stop" operator="between" showDropDown="false" showErrorMessage="false" showInputMessage="false" sqref="F5:F84" type="list">
      <formula1>"Blocker,Serious,Moderate,Minor"</formula1>
      <formula2>0</formula2>
    </dataValidation>
    <dataValidation allowBlank="true" errorStyle="stop" operator="between" showDropDown="false" showErrorMessage="false" showInputMessage="false" sqref="H5:H84" type="list">
      <formula1>"Engineering,Content,Design,Research,Compliance"</formula1>
      <formula2>0</formula2>
    </dataValidation>
    <dataValidation allowBlank="true" errorStyle="stop" operator="between" showDropDown="false" showErrorMessage="false" showInputMessage="false" sqref="I5:I84" type="list">
      <formula1>"Open,In progress,Fixed,Verified,Accepted (known limitation),Won't fix"</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12"/>
    <col collapsed="false" customWidth="true" hidden="false" outlineLevel="0" max="2" min="2" style="1" width="28"/>
    <col collapsed="false" customWidth="true" hidden="false" outlineLevel="0" max="3" min="3" style="1" width="22"/>
    <col collapsed="false" customWidth="true" hidden="false" outlineLevel="0" max="4" min="4" style="1" width="40"/>
    <col collapsed="false" customWidth="true" hidden="false" outlineLevel="0" max="6" min="5" style="1" width="28"/>
  </cols>
  <sheetData>
    <row r="1" customFormat="false" ht="18" hidden="false" customHeight="true" outlineLevel="0" collapsed="false">
      <c r="A1" s="2" t="s">
        <v>76</v>
      </c>
    </row>
    <row r="2" customFormat="false" ht="15" hidden="false" customHeight="true" outlineLevel="0" collapsed="false">
      <c r="A2" s="3" t="s">
        <v>77</v>
      </c>
    </row>
    <row r="4" customFormat="false" ht="15" hidden="false" customHeight="true" outlineLevel="0" collapsed="false">
      <c r="A4" s="9" t="s">
        <v>78</v>
      </c>
      <c r="B4" s="9" t="s">
        <v>79</v>
      </c>
      <c r="C4" s="9" t="s">
        <v>80</v>
      </c>
      <c r="D4" s="9" t="s">
        <v>81</v>
      </c>
      <c r="E4" s="9" t="s">
        <v>82</v>
      </c>
      <c r="F4" s="9" t="s">
        <v>83</v>
      </c>
    </row>
    <row r="5" customFormat="false" ht="15" hidden="false" customHeight="true" outlineLevel="0" collapsed="false">
      <c r="A5" s="14"/>
      <c r="B5" s="14"/>
      <c r="C5" s="14"/>
      <c r="D5" s="14"/>
      <c r="E5" s="14"/>
      <c r="F5" s="14"/>
    </row>
    <row r="6" customFormat="false" ht="15" hidden="false" customHeight="true" outlineLevel="0" collapsed="false">
      <c r="A6" s="15"/>
      <c r="B6" s="15"/>
      <c r="C6" s="15"/>
      <c r="D6" s="15"/>
      <c r="E6" s="15"/>
      <c r="F6" s="15"/>
    </row>
    <row r="7" customFormat="false" ht="15" hidden="false" customHeight="true" outlineLevel="0" collapsed="false">
      <c r="A7" s="14"/>
      <c r="B7" s="14"/>
      <c r="C7" s="14"/>
      <c r="D7" s="14"/>
      <c r="E7" s="14"/>
      <c r="F7" s="14"/>
    </row>
    <row r="8" customFormat="false" ht="15" hidden="false" customHeight="true" outlineLevel="0" collapsed="false">
      <c r="A8" s="15"/>
      <c r="B8" s="15"/>
      <c r="C8" s="15"/>
      <c r="D8" s="15"/>
      <c r="E8" s="15"/>
      <c r="F8" s="15"/>
    </row>
    <row r="9" customFormat="false" ht="15" hidden="false" customHeight="true" outlineLevel="0" collapsed="false">
      <c r="A9" s="14"/>
      <c r="B9" s="14"/>
      <c r="C9" s="14"/>
      <c r="D9" s="14"/>
      <c r="E9" s="14"/>
      <c r="F9" s="14"/>
    </row>
    <row r="10" customFormat="false" ht="15" hidden="false" customHeight="true" outlineLevel="0" collapsed="false">
      <c r="A10" s="15"/>
      <c r="B10" s="15"/>
      <c r="C10" s="15"/>
      <c r="D10" s="15"/>
      <c r="E10" s="15"/>
      <c r="F10" s="15"/>
    </row>
    <row r="11" customFormat="false" ht="15" hidden="false" customHeight="true" outlineLevel="0" collapsed="false">
      <c r="A11" s="14"/>
      <c r="B11" s="14"/>
      <c r="C11" s="14"/>
      <c r="D11" s="14"/>
      <c r="E11" s="14"/>
      <c r="F11" s="14"/>
    </row>
    <row r="12" customFormat="false" ht="15" hidden="false" customHeight="true" outlineLevel="0" collapsed="false">
      <c r="A12" s="15"/>
      <c r="B12" s="15"/>
      <c r="C12" s="15"/>
      <c r="D12" s="15"/>
      <c r="E12" s="15"/>
      <c r="F12" s="15"/>
    </row>
    <row r="13" customFormat="false" ht="15" hidden="false" customHeight="true" outlineLevel="0" collapsed="false">
      <c r="A13" s="14"/>
      <c r="B13" s="14"/>
      <c r="C13" s="14"/>
      <c r="D13" s="14"/>
      <c r="E13" s="14"/>
      <c r="F13" s="14"/>
    </row>
    <row r="14" customFormat="false" ht="15" hidden="false" customHeight="true" outlineLevel="0" collapsed="false">
      <c r="A14" s="15"/>
      <c r="B14" s="15"/>
      <c r="C14" s="15"/>
      <c r="D14" s="15"/>
      <c r="E14" s="15"/>
      <c r="F14" s="15"/>
    </row>
    <row r="15" customFormat="false" ht="15" hidden="false" customHeight="true" outlineLevel="0" collapsed="false">
      <c r="A15" s="14"/>
      <c r="B15" s="14"/>
      <c r="C15" s="14"/>
      <c r="D15" s="14"/>
      <c r="E15" s="14"/>
      <c r="F15" s="14"/>
    </row>
    <row r="16" customFormat="false" ht="15" hidden="false" customHeight="true" outlineLevel="0" collapsed="false">
      <c r="A16" s="15"/>
      <c r="B16" s="15"/>
      <c r="C16" s="15"/>
      <c r="D16" s="15"/>
      <c r="E16" s="15"/>
      <c r="F16" s="15"/>
    </row>
    <row r="17" customFormat="false" ht="15" hidden="false" customHeight="true" outlineLevel="0" collapsed="false">
      <c r="A17" s="14"/>
      <c r="B17" s="14"/>
      <c r="C17" s="14"/>
      <c r="D17" s="14"/>
      <c r="E17" s="14"/>
      <c r="F17" s="14"/>
    </row>
    <row r="18" customFormat="false" ht="15" hidden="false" customHeight="true" outlineLevel="0" collapsed="false">
      <c r="A18" s="15"/>
      <c r="B18" s="15"/>
      <c r="C18" s="15"/>
      <c r="D18" s="15"/>
      <c r="E18" s="15"/>
      <c r="F18" s="15"/>
    </row>
    <row r="19" customFormat="false" ht="15" hidden="false" customHeight="true" outlineLevel="0" collapsed="false">
      <c r="A19" s="14"/>
      <c r="B19" s="14"/>
      <c r="C19" s="14"/>
      <c r="D19" s="14"/>
      <c r="E19" s="14"/>
      <c r="F19" s="14"/>
    </row>
    <row r="20" customFormat="false" ht="15" hidden="false" customHeight="true" outlineLevel="0" collapsed="false">
      <c r="A20" s="15"/>
      <c r="B20" s="15"/>
      <c r="C20" s="15"/>
      <c r="D20" s="15"/>
      <c r="E20" s="15"/>
      <c r="F20" s="15"/>
    </row>
    <row r="21" customFormat="false" ht="15" hidden="false" customHeight="true" outlineLevel="0" collapsed="false">
      <c r="A21" s="14"/>
      <c r="B21" s="14"/>
      <c r="C21" s="14"/>
      <c r="D21" s="14"/>
      <c r="E21" s="14"/>
      <c r="F21" s="14"/>
    </row>
    <row r="22" customFormat="false" ht="15" hidden="false" customHeight="true" outlineLevel="0" collapsed="false">
      <c r="A22" s="15"/>
      <c r="B22" s="15"/>
      <c r="C22" s="15"/>
      <c r="D22" s="15"/>
      <c r="E22" s="15"/>
      <c r="F22" s="15"/>
    </row>
    <row r="23" customFormat="false" ht="15" hidden="false" customHeight="true" outlineLevel="0" collapsed="false">
      <c r="A23" s="14"/>
      <c r="B23" s="14"/>
      <c r="C23" s="14"/>
      <c r="D23" s="14"/>
      <c r="E23" s="14"/>
      <c r="F23" s="14"/>
    </row>
    <row r="24" customFormat="false" ht="15" hidden="false" customHeight="true" outlineLevel="0" collapsed="false">
      <c r="A24" s="15"/>
      <c r="B24" s="15"/>
      <c r="C24" s="15"/>
      <c r="D24" s="15"/>
      <c r="E24" s="15"/>
      <c r="F24" s="15"/>
    </row>
    <row r="25" customFormat="false" ht="15" hidden="false" customHeight="true" outlineLevel="0" collapsed="false">
      <c r="A25" s="14"/>
      <c r="B25" s="14"/>
      <c r="C25" s="14"/>
      <c r="D25" s="14"/>
      <c r="E25" s="14"/>
      <c r="F25" s="14"/>
    </row>
    <row r="26" customFormat="false" ht="15" hidden="false" customHeight="true" outlineLevel="0" collapsed="false">
      <c r="A26" s="15"/>
      <c r="B26" s="15"/>
      <c r="C26" s="15"/>
      <c r="D26" s="15"/>
      <c r="E26" s="15"/>
      <c r="F26" s="15"/>
    </row>
    <row r="27" customFormat="false" ht="15" hidden="false" customHeight="true" outlineLevel="0" collapsed="false">
      <c r="A27" s="14"/>
      <c r="B27" s="14"/>
      <c r="C27" s="14"/>
      <c r="D27" s="14"/>
      <c r="E27" s="14"/>
      <c r="F27" s="14"/>
    </row>
    <row r="28" customFormat="false" ht="15" hidden="false" customHeight="true" outlineLevel="0" collapsed="false">
      <c r="A28" s="15"/>
      <c r="B28" s="15"/>
      <c r="C28" s="15"/>
      <c r="D28" s="15"/>
      <c r="E28" s="15"/>
      <c r="F28" s="15"/>
    </row>
    <row r="29" customFormat="false" ht="15" hidden="false" customHeight="true" outlineLevel="0" collapsed="false">
      <c r="A29" s="14"/>
      <c r="B29" s="14"/>
      <c r="C29" s="14"/>
      <c r="D29" s="14"/>
      <c r="E29" s="14"/>
      <c r="F29" s="14"/>
    </row>
    <row r="30" customFormat="false" ht="15" hidden="false" customHeight="true" outlineLevel="0" collapsed="false">
      <c r="A30" s="15"/>
      <c r="B30" s="15"/>
      <c r="C30" s="15"/>
      <c r="D30" s="15"/>
      <c r="E30" s="15"/>
      <c r="F30" s="15"/>
    </row>
    <row r="31" customFormat="false" ht="15" hidden="false" customHeight="true" outlineLevel="0" collapsed="false">
      <c r="A31" s="14"/>
      <c r="B31" s="14"/>
      <c r="C31" s="14"/>
      <c r="D31" s="14"/>
      <c r="E31" s="14"/>
      <c r="F31" s="14"/>
    </row>
    <row r="32" customFormat="false" ht="15" hidden="false" customHeight="true" outlineLevel="0" collapsed="false">
      <c r="A32" s="15"/>
      <c r="B32" s="15"/>
      <c r="C32" s="15"/>
      <c r="D32" s="15"/>
      <c r="E32" s="15"/>
      <c r="F32" s="15"/>
    </row>
    <row r="33" customFormat="false" ht="15" hidden="false" customHeight="true" outlineLevel="0" collapsed="false">
      <c r="A33" s="14"/>
      <c r="B33" s="14"/>
      <c r="C33" s="14"/>
      <c r="D33" s="14"/>
      <c r="E33" s="14"/>
      <c r="F33" s="14"/>
    </row>
    <row r="34" customFormat="false" ht="15" hidden="false" customHeight="true" outlineLevel="0" collapsed="false">
      <c r="A34" s="15"/>
      <c r="B34" s="15"/>
      <c r="C34" s="15"/>
      <c r="D34" s="15"/>
      <c r="E34" s="15"/>
      <c r="F34" s="15"/>
    </row>
    <row r="35" customFormat="false" ht="15" hidden="false" customHeight="true" outlineLevel="0" collapsed="false">
      <c r="A35" s="14"/>
      <c r="B35" s="14"/>
      <c r="C35" s="14"/>
      <c r="D35" s="14"/>
      <c r="E35" s="14"/>
      <c r="F35" s="14"/>
    </row>
    <row r="36" customFormat="false" ht="15" hidden="false" customHeight="true" outlineLevel="0" collapsed="false">
      <c r="A36" s="15"/>
      <c r="B36" s="15"/>
      <c r="C36" s="15"/>
      <c r="D36" s="15"/>
      <c r="E36" s="15"/>
      <c r="F36" s="15"/>
    </row>
    <row r="37" customFormat="false" ht="15" hidden="false" customHeight="true" outlineLevel="0" collapsed="false">
      <c r="A37" s="14"/>
      <c r="B37" s="14"/>
      <c r="C37" s="14"/>
      <c r="D37" s="14"/>
      <c r="E37" s="14"/>
      <c r="F37" s="14"/>
    </row>
    <row r="38" customFormat="false" ht="15" hidden="false" customHeight="true" outlineLevel="0" collapsed="false">
      <c r="A38" s="15"/>
      <c r="B38" s="15"/>
      <c r="C38" s="15"/>
      <c r="D38" s="15"/>
      <c r="E38" s="15"/>
      <c r="F38" s="15"/>
    </row>
    <row r="39" customFormat="false" ht="15" hidden="false" customHeight="true" outlineLevel="0" collapsed="false">
      <c r="A39" s="14"/>
      <c r="B39" s="14"/>
      <c r="C39" s="14"/>
      <c r="D39" s="14"/>
      <c r="E39" s="14"/>
      <c r="F39" s="14"/>
    </row>
    <row r="40" customFormat="false" ht="15" hidden="false" customHeight="true" outlineLevel="0" collapsed="false">
      <c r="A40" s="15"/>
      <c r="B40" s="15"/>
      <c r="C40" s="15"/>
      <c r="D40" s="15"/>
      <c r="E40" s="15"/>
      <c r="F40" s="15"/>
    </row>
    <row r="41" customFormat="false" ht="15" hidden="false" customHeight="true" outlineLevel="0" collapsed="false">
      <c r="A41" s="14"/>
      <c r="B41" s="14"/>
      <c r="C41" s="14"/>
      <c r="D41" s="14"/>
      <c r="E41" s="14"/>
      <c r="F41" s="14"/>
    </row>
    <row r="42" customFormat="false" ht="15" hidden="false" customHeight="true" outlineLevel="0" collapsed="false">
      <c r="A42" s="15"/>
      <c r="B42" s="15"/>
      <c r="C42" s="15"/>
      <c r="D42" s="15"/>
      <c r="E42" s="15"/>
      <c r="F42" s="15"/>
    </row>
    <row r="43" customFormat="false" ht="15" hidden="false" customHeight="true" outlineLevel="0" collapsed="false">
      <c r="A43" s="14"/>
      <c r="B43" s="14"/>
      <c r="C43" s="14"/>
      <c r="D43" s="14"/>
      <c r="E43" s="14"/>
      <c r="F43" s="14"/>
    </row>
    <row r="44" customFormat="false" ht="15" hidden="false" customHeight="true" outlineLevel="0" collapsed="false">
      <c r="A44" s="15"/>
      <c r="B44" s="15"/>
      <c r="C44" s="15"/>
      <c r="D44" s="15"/>
      <c r="E44" s="15"/>
      <c r="F44" s="1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12"/>
    <col collapsed="false" customWidth="true" hidden="false" outlineLevel="0" max="2" min="2" style="1" width="34"/>
    <col collapsed="false" customWidth="true" hidden="false" outlineLevel="0" max="3" min="3" style="1" width="16"/>
    <col collapsed="false" customWidth="true" hidden="false" outlineLevel="0" max="4" min="4" style="1" width="46"/>
    <col collapsed="false" customWidth="true" hidden="false" outlineLevel="0" max="5" min="5" style="1" width="16"/>
    <col collapsed="false" customWidth="true" hidden="false" outlineLevel="0" max="6" min="6" style="1" width="22"/>
  </cols>
  <sheetData>
    <row r="1" customFormat="false" ht="18" hidden="false" customHeight="true" outlineLevel="0" collapsed="false">
      <c r="A1" s="2" t="s">
        <v>84</v>
      </c>
    </row>
    <row r="2" customFormat="false" ht="15" hidden="false" customHeight="true" outlineLevel="0" collapsed="false">
      <c r="A2" s="3" t="s">
        <v>85</v>
      </c>
    </row>
    <row r="4" customFormat="false" ht="23.25" hidden="false" customHeight="true" outlineLevel="0" collapsed="false">
      <c r="A4" s="9" t="s">
        <v>86</v>
      </c>
      <c r="B4" s="9" t="s">
        <v>87</v>
      </c>
      <c r="C4" s="9" t="s">
        <v>88</v>
      </c>
      <c r="D4" s="9" t="s">
        <v>89</v>
      </c>
      <c r="E4" s="9" t="s">
        <v>36</v>
      </c>
      <c r="F4" s="9" t="s">
        <v>37</v>
      </c>
    </row>
    <row r="5" customFormat="false" ht="34.5" hidden="false" customHeight="true" outlineLevel="0" collapsed="false">
      <c r="A5" s="11" t="s">
        <v>48</v>
      </c>
      <c r="B5" s="11" t="s">
        <v>90</v>
      </c>
      <c r="C5" s="16" t="n">
        <f aca="false">IF(A5="","",COUNTIF('Findings register'!$J$5:$J$84,A5))</f>
        <v>1</v>
      </c>
      <c r="D5" s="11" t="s">
        <v>91</v>
      </c>
      <c r="E5" s="11" t="s">
        <v>46</v>
      </c>
      <c r="F5" s="11" t="s">
        <v>47</v>
      </c>
    </row>
    <row r="6" customFormat="false" ht="34.5" hidden="false" customHeight="true" outlineLevel="0" collapsed="false">
      <c r="A6" s="13" t="s">
        <v>66</v>
      </c>
      <c r="B6" s="13" t="s">
        <v>92</v>
      </c>
      <c r="C6" s="17" t="n">
        <f aca="false">IF(A6="","",COUNTIF('Findings register'!$J$5:$J$84,A6))</f>
        <v>1</v>
      </c>
      <c r="D6" s="13" t="s">
        <v>93</v>
      </c>
      <c r="E6" s="13" t="s">
        <v>64</v>
      </c>
      <c r="F6" s="13" t="s">
        <v>65</v>
      </c>
    </row>
    <row r="7" customFormat="false" ht="15" hidden="false" customHeight="true" outlineLevel="0" collapsed="false">
      <c r="A7" s="11"/>
      <c r="B7" s="11"/>
      <c r="C7" s="16" t="str">
        <f aca="false">IF(A7="","",COUNTIF('Findings register'!$J$5:$J$84,A7))</f>
        <v/>
      </c>
      <c r="D7" s="11"/>
      <c r="E7" s="11"/>
      <c r="F7" s="11"/>
    </row>
    <row r="8" customFormat="false" ht="15" hidden="false" customHeight="true" outlineLevel="0" collapsed="false">
      <c r="A8" s="13"/>
      <c r="B8" s="13"/>
      <c r="C8" s="17" t="str">
        <f aca="false">IF(A8="","",COUNTIF('Findings register'!$J$5:$J$84,A8))</f>
        <v/>
      </c>
      <c r="D8" s="13"/>
      <c r="E8" s="13"/>
      <c r="F8" s="13"/>
    </row>
    <row r="9" customFormat="false" ht="15" hidden="false" customHeight="true" outlineLevel="0" collapsed="false">
      <c r="A9" s="11"/>
      <c r="B9" s="11"/>
      <c r="C9" s="16" t="str">
        <f aca="false">IF(A9="","",COUNTIF('Findings register'!$J$5:$J$84,A9))</f>
        <v/>
      </c>
      <c r="D9" s="11"/>
      <c r="E9" s="11"/>
      <c r="F9" s="11"/>
    </row>
    <row r="10" customFormat="false" ht="15" hidden="false" customHeight="true" outlineLevel="0" collapsed="false">
      <c r="A10" s="13"/>
      <c r="B10" s="13"/>
      <c r="C10" s="17" t="str">
        <f aca="false">IF(A10="","",COUNTIF('Findings register'!$J$5:$J$84,A10))</f>
        <v/>
      </c>
      <c r="D10" s="13"/>
      <c r="E10" s="13"/>
      <c r="F10" s="13"/>
    </row>
    <row r="11" customFormat="false" ht="15" hidden="false" customHeight="true" outlineLevel="0" collapsed="false">
      <c r="A11" s="11"/>
      <c r="B11" s="11"/>
      <c r="C11" s="16" t="str">
        <f aca="false">IF(A11="","",COUNTIF('Findings register'!$J$5:$J$84,A11))</f>
        <v/>
      </c>
      <c r="D11" s="11"/>
      <c r="E11" s="11"/>
      <c r="F11" s="11"/>
    </row>
    <row r="12" customFormat="false" ht="15" hidden="false" customHeight="true" outlineLevel="0" collapsed="false">
      <c r="A12" s="13"/>
      <c r="B12" s="13"/>
      <c r="C12" s="17" t="str">
        <f aca="false">IF(A12="","",COUNTIF('Findings register'!$J$5:$J$84,A12))</f>
        <v/>
      </c>
      <c r="D12" s="13"/>
      <c r="E12" s="13"/>
      <c r="F12" s="13"/>
    </row>
    <row r="13" customFormat="false" ht="15" hidden="false" customHeight="true" outlineLevel="0" collapsed="false">
      <c r="A13" s="11"/>
      <c r="B13" s="11"/>
      <c r="C13" s="16" t="str">
        <f aca="false">IF(A13="","",COUNTIF('Findings register'!$J$5:$J$84,A13))</f>
        <v/>
      </c>
      <c r="D13" s="11"/>
      <c r="E13" s="11"/>
      <c r="F13" s="11"/>
    </row>
    <row r="14" customFormat="false" ht="15" hidden="false" customHeight="true" outlineLevel="0" collapsed="false">
      <c r="A14" s="13"/>
      <c r="B14" s="13"/>
      <c r="C14" s="17" t="str">
        <f aca="false">IF(A14="","",COUNTIF('Findings register'!$J$5:$J$84,A14))</f>
        <v/>
      </c>
      <c r="D14" s="13"/>
      <c r="E14" s="13"/>
      <c r="F14" s="13"/>
    </row>
    <row r="15" customFormat="false" ht="15" hidden="false" customHeight="true" outlineLevel="0" collapsed="false">
      <c r="A15" s="11"/>
      <c r="B15" s="11"/>
      <c r="C15" s="16" t="str">
        <f aca="false">IF(A15="","",COUNTIF('Findings register'!$J$5:$J$84,A15))</f>
        <v/>
      </c>
      <c r="D15" s="11"/>
      <c r="E15" s="11"/>
      <c r="F15" s="11"/>
    </row>
    <row r="16" customFormat="false" ht="15" hidden="false" customHeight="true" outlineLevel="0" collapsed="false">
      <c r="A16" s="13"/>
      <c r="B16" s="13"/>
      <c r="C16" s="17" t="str">
        <f aca="false">IF(A16="","",COUNTIF('Findings register'!$J$5:$J$84,A16))</f>
        <v/>
      </c>
      <c r="D16" s="13"/>
      <c r="E16" s="13"/>
      <c r="F16" s="13"/>
    </row>
    <row r="17" customFormat="false" ht="15" hidden="false" customHeight="true" outlineLevel="0" collapsed="false">
      <c r="A17" s="11"/>
      <c r="B17" s="11"/>
      <c r="C17" s="16" t="str">
        <f aca="false">IF(A17="","",COUNTIF('Findings register'!$J$5:$J$84,A17))</f>
        <v/>
      </c>
      <c r="D17" s="11"/>
      <c r="E17" s="11"/>
      <c r="F17" s="11"/>
    </row>
    <row r="18" customFormat="false" ht="15" hidden="false" customHeight="true" outlineLevel="0" collapsed="false">
      <c r="A18" s="13"/>
      <c r="B18" s="13"/>
      <c r="C18" s="17" t="str">
        <f aca="false">IF(A18="","",COUNTIF('Findings register'!$J$5:$J$84,A18))</f>
        <v/>
      </c>
      <c r="D18" s="13"/>
      <c r="E18" s="13"/>
      <c r="F18" s="13"/>
    </row>
    <row r="19" customFormat="false" ht="15" hidden="false" customHeight="true" outlineLevel="0" collapsed="false">
      <c r="A19" s="11"/>
      <c r="B19" s="11"/>
      <c r="C19" s="16" t="str">
        <f aca="false">IF(A19="","",COUNTIF('Findings register'!$J$5:$J$84,A19))</f>
        <v/>
      </c>
      <c r="D19" s="11"/>
      <c r="E19" s="11"/>
      <c r="F19" s="11"/>
    </row>
    <row r="20" customFormat="false" ht="15" hidden="false" customHeight="true" outlineLevel="0" collapsed="false">
      <c r="A20" s="13"/>
      <c r="B20" s="13"/>
      <c r="C20" s="17" t="str">
        <f aca="false">IF(A20="","",COUNTIF('Findings register'!$J$5:$J$84,A20))</f>
        <v/>
      </c>
      <c r="D20" s="13"/>
      <c r="E20" s="13"/>
      <c r="F20" s="13"/>
    </row>
    <row r="21" customFormat="false" ht="15" hidden="false" customHeight="true" outlineLevel="0" collapsed="false">
      <c r="A21" s="11"/>
      <c r="B21" s="11"/>
      <c r="C21" s="16" t="str">
        <f aca="false">IF(A21="","",COUNTIF('Findings register'!$J$5:$J$84,A21))</f>
        <v/>
      </c>
      <c r="D21" s="11"/>
      <c r="E21" s="11"/>
      <c r="F21" s="11"/>
    </row>
    <row r="22" customFormat="false" ht="15" hidden="false" customHeight="true" outlineLevel="0" collapsed="false">
      <c r="A22" s="13"/>
      <c r="B22" s="13"/>
      <c r="C22" s="17" t="str">
        <f aca="false">IF(A22="","",COUNTIF('Findings register'!$J$5:$J$84,A22))</f>
        <v/>
      </c>
      <c r="D22" s="13"/>
      <c r="E22" s="13"/>
      <c r="F22" s="13"/>
    </row>
    <row r="23" customFormat="false" ht="15" hidden="false" customHeight="true" outlineLevel="0" collapsed="false">
      <c r="A23" s="11"/>
      <c r="B23" s="11"/>
      <c r="C23" s="16" t="str">
        <f aca="false">IF(A23="","",COUNTIF('Findings register'!$J$5:$J$84,A23))</f>
        <v/>
      </c>
      <c r="D23" s="11"/>
      <c r="E23" s="11"/>
      <c r="F23" s="11"/>
    </row>
    <row r="24" customFormat="false" ht="15" hidden="false" customHeight="true" outlineLevel="0" collapsed="false">
      <c r="A24" s="13"/>
      <c r="B24" s="13"/>
      <c r="C24" s="17" t="str">
        <f aca="false">IF(A24="","",COUNTIF('Findings register'!$J$5:$J$84,A24))</f>
        <v/>
      </c>
      <c r="D24" s="13"/>
      <c r="E24" s="13"/>
      <c r="F24" s="13"/>
    </row>
    <row r="25" customFormat="false" ht="15" hidden="false" customHeight="true" outlineLevel="0" collapsed="false">
      <c r="A25" s="11"/>
      <c r="B25" s="11"/>
      <c r="C25" s="16" t="str">
        <f aca="false">IF(A25="","",COUNTIF('Findings register'!$J$5:$J$84,A25))</f>
        <v/>
      </c>
      <c r="D25" s="11"/>
      <c r="E25" s="11"/>
      <c r="F25" s="11"/>
    </row>
    <row r="26" customFormat="false" ht="15" hidden="false" customHeight="true" outlineLevel="0" collapsed="false">
      <c r="A26" s="13"/>
      <c r="B26" s="13"/>
      <c r="C26" s="17" t="str">
        <f aca="false">IF(A26="","",COUNTIF('Findings register'!$J$5:$J$84,A26))</f>
        <v/>
      </c>
      <c r="D26" s="13"/>
      <c r="E26" s="13"/>
      <c r="F26" s="13"/>
    </row>
    <row r="27" customFormat="false" ht="15" hidden="false" customHeight="true" outlineLevel="0" collapsed="false">
      <c r="A27" s="11"/>
      <c r="B27" s="11"/>
      <c r="C27" s="16" t="str">
        <f aca="false">IF(A27="","",COUNTIF('Findings register'!$J$5:$J$84,A27))</f>
        <v/>
      </c>
      <c r="D27" s="11"/>
      <c r="E27" s="11"/>
      <c r="F27" s="11"/>
    </row>
    <row r="28" customFormat="false" ht="15" hidden="false" customHeight="true" outlineLevel="0" collapsed="false">
      <c r="A28" s="13"/>
      <c r="B28" s="13"/>
      <c r="C28" s="17" t="str">
        <f aca="false">IF(A28="","",COUNTIF('Findings register'!$J$5:$J$84,A28))</f>
        <v/>
      </c>
      <c r="D28" s="13"/>
      <c r="E28" s="13"/>
      <c r="F28" s="13"/>
    </row>
    <row r="29" customFormat="false" ht="15" hidden="false" customHeight="true" outlineLevel="0" collapsed="false">
      <c r="A29" s="11"/>
      <c r="B29" s="11"/>
      <c r="C29" s="16" t="str">
        <f aca="false">IF(A29="","",COUNTIF('Findings register'!$J$5:$J$84,A29))</f>
        <v/>
      </c>
      <c r="D29" s="11"/>
      <c r="E29" s="11"/>
      <c r="F29" s="11"/>
    </row>
  </sheetData>
  <dataValidations count="2">
    <dataValidation allowBlank="true" errorStyle="stop" operator="between" showDropDown="false" showErrorMessage="false" showInputMessage="false" sqref="F5:F29" type="list">
      <formula1>"Open,In progress,Fixed,Verified,Accepted (known limitation),Won't fix"</formula1>
      <formula2>0</formula2>
    </dataValidation>
    <dataValidation allowBlank="true" errorStyle="stop" operator="between" showDropDown="false" showErrorMessage="false" showInputMessage="false" sqref="E5:E29" type="list">
      <formula1>"Engineering,Content,Design,Research,Compliance"</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0"/>
    <col collapsed="false" customWidth="true" hidden="false" outlineLevel="0" max="2" min="2" style="1" width="12"/>
    <col collapsed="false" customWidth="true" hidden="false" outlineLevel="0" max="3" min="3" style="1" width="4"/>
    <col collapsed="false" customWidth="true" hidden="false" outlineLevel="0" max="4" min="4" style="1" width="18"/>
    <col collapsed="false" customWidth="true" hidden="false" outlineLevel="0" max="5" min="5" style="1" width="10"/>
  </cols>
  <sheetData>
    <row r="1" customFormat="false" ht="18" hidden="false" customHeight="true" outlineLevel="0" collapsed="false">
      <c r="A1" s="2" t="s">
        <v>94</v>
      </c>
    </row>
    <row r="2" customFormat="false" ht="15" hidden="false" customHeight="true" outlineLevel="0" collapsed="false">
      <c r="A2" s="3" t="s">
        <v>95</v>
      </c>
    </row>
    <row r="4" customFormat="false" ht="15" hidden="false" customHeight="true" outlineLevel="0" collapsed="false">
      <c r="A4" s="4" t="s">
        <v>96</v>
      </c>
      <c r="D4" s="4" t="s">
        <v>97</v>
      </c>
    </row>
    <row r="5" customFormat="false" ht="15" hidden="false" customHeight="true" outlineLevel="0" collapsed="false">
      <c r="A5" s="5" t="s">
        <v>98</v>
      </c>
      <c r="B5" s="18" t="n">
        <f aca="false">COUNTIF('Findings register'!$A$5:$A$84,"?*")</f>
        <v>4</v>
      </c>
      <c r="D5" s="5" t="s">
        <v>54</v>
      </c>
      <c r="E5" s="18" t="n">
        <f aca="false">COUNTIF('Findings register'!$F$5:$F$84,"Blocker")</f>
        <v>1</v>
      </c>
    </row>
    <row r="6" customFormat="false" ht="15" hidden="false" customHeight="true" outlineLevel="0" collapsed="false">
      <c r="A6" s="5" t="s">
        <v>74</v>
      </c>
      <c r="B6" s="18" t="n">
        <f aca="false">COUNTIF('Findings register'!$I$5:$I$84,"Open")</f>
        <v>1</v>
      </c>
      <c r="D6" s="5" t="s">
        <v>44</v>
      </c>
      <c r="E6" s="18" t="n">
        <f aca="false">COUNTIF('Findings register'!$F$5:$F$84,"Serious")</f>
        <v>2</v>
      </c>
    </row>
    <row r="7" customFormat="false" ht="15" hidden="false" customHeight="true" outlineLevel="0" collapsed="false">
      <c r="A7" s="5" t="s">
        <v>47</v>
      </c>
      <c r="B7" s="18" t="n">
        <f aca="false">COUNTIF('Findings register'!$I$5:$I$84,"In progress")</f>
        <v>1</v>
      </c>
      <c r="D7" s="5" t="s">
        <v>72</v>
      </c>
      <c r="E7" s="18" t="n">
        <f aca="false">COUNTIF('Findings register'!$F$5:$F$84,"Moderate")</f>
        <v>1</v>
      </c>
    </row>
    <row r="8" customFormat="false" ht="15" hidden="false" customHeight="true" outlineLevel="0" collapsed="false">
      <c r="A8" s="5" t="s">
        <v>57</v>
      </c>
      <c r="B8" s="18" t="n">
        <f aca="false">COUNTIF('Findings register'!$I$5:$I$84,"Fixed")</f>
        <v>1</v>
      </c>
      <c r="D8" s="5" t="s">
        <v>99</v>
      </c>
      <c r="E8" s="18" t="n">
        <f aca="false">COUNTIF('Findings register'!$F$5:$F$84,"Minor")</f>
        <v>0</v>
      </c>
    </row>
    <row r="9" customFormat="false" ht="15" hidden="false" customHeight="true" outlineLevel="0" collapsed="false">
      <c r="A9" s="5" t="s">
        <v>65</v>
      </c>
      <c r="B9" s="18" t="n">
        <f aca="false">COUNTIF('Findings register'!$I$5:$I$84,"Verified")</f>
        <v>1</v>
      </c>
      <c r="D9" s="5"/>
      <c r="E9" s="18"/>
    </row>
    <row r="10" customFormat="false" ht="15" hidden="false" customHeight="true" outlineLevel="0" collapsed="false">
      <c r="A10" s="5" t="s">
        <v>100</v>
      </c>
      <c r="B10" s="18" t="n">
        <f aca="false">COUNTIF('Findings register'!$I$5:$I$84,"Accepted (known limitation)")</f>
        <v>0</v>
      </c>
      <c r="D10" s="5"/>
      <c r="E10" s="18"/>
    </row>
    <row r="11" customFormat="false" ht="15" hidden="false" customHeight="true" outlineLevel="0" collapsed="false">
      <c r="A11" s="5" t="s">
        <v>101</v>
      </c>
      <c r="B11" s="18" t="n">
        <f aca="false">COUNTIF('Findings register'!$I$5:$I$84,"Won't fix")</f>
        <v>0</v>
      </c>
      <c r="D11" s="5" t="s">
        <v>102</v>
      </c>
      <c r="E11" s="18"/>
    </row>
    <row r="12" customFormat="false" ht="15" hidden="false" customHeight="true" outlineLevel="0" collapsed="false">
      <c r="D12" s="5" t="s">
        <v>56</v>
      </c>
      <c r="E12" s="18" t="n">
        <f aca="false">COUNTIF('Findings register'!$H$5:$H$84,"Engineering")</f>
        <v>1</v>
      </c>
    </row>
    <row r="13" customFormat="false" ht="15" hidden="false" customHeight="true" outlineLevel="0" collapsed="false">
      <c r="D13" s="5" t="s">
        <v>46</v>
      </c>
      <c r="E13" s="18" t="n">
        <f aca="false">COUNTIF('Findings register'!$H$5:$H$84,"Content")</f>
        <v>2</v>
      </c>
    </row>
    <row r="14" customFormat="false" ht="15" hidden="false" customHeight="true" outlineLevel="0" collapsed="false">
      <c r="D14" s="5" t="s">
        <v>64</v>
      </c>
      <c r="E14" s="18" t="n">
        <f aca="false">COUNTIF('Findings register'!$H$5:$H$84,"Design")</f>
        <v>1</v>
      </c>
    </row>
    <row r="15" customFormat="false" ht="15" hidden="false" customHeight="true" outlineLevel="0" collapsed="false">
      <c r="A15" s="4" t="s">
        <v>103</v>
      </c>
      <c r="D15" s="5" t="s">
        <v>104</v>
      </c>
      <c r="E15" s="18" t="n">
        <f aca="false">COUNTIF('Findings register'!$H$5:$H$84,"Research")</f>
        <v>0</v>
      </c>
    </row>
    <row r="16" customFormat="false" ht="15" hidden="false" customHeight="true" outlineLevel="0" collapsed="false">
      <c r="A16" s="5" t="s">
        <v>105</v>
      </c>
      <c r="B16" s="18" t="n">
        <f aca="false">COUNTIF('Findings register'!$I$5:$I$84,"Fixed")</f>
        <v>1</v>
      </c>
      <c r="D16" s="5" t="s">
        <v>106</v>
      </c>
      <c r="E16" s="18" t="n">
        <f aca="false">COUNTIF('Findings register'!$H$5:$H$84,"Compliance")</f>
        <v>0</v>
      </c>
    </row>
    <row r="17" customFormat="false" ht="15" hidden="false" customHeight="true" outlineLevel="0" collapsed="false">
      <c r="A17" s="5" t="s">
        <v>107</v>
      </c>
      <c r="B17" s="18" t="n">
        <f aca="false">COUNTIF('Findings register'!$I$5:$I$84,"Verified")</f>
        <v>1</v>
      </c>
    </row>
    <row r="18" customFormat="false" ht="15" hidden="false" customHeight="true" outlineLevel="0" collapsed="false">
      <c r="A18" s="5" t="s">
        <v>108</v>
      </c>
      <c r="B18" s="19" t="n">
        <f aca="false">IFERROR(COUNTIF('Findings register'!$I$5:$I$84,"Verified")/(COUNTIF('Findings register'!$I$5:$I$84,"Verified")+COUNTIF('Findings register'!$I$5:$I$84,"Fixed")),0)</f>
        <v>0.5</v>
      </c>
    </row>
    <row r="19" customFormat="false" ht="17.25" hidden="false" customHeight="true" outlineLevel="0" collapsed="false">
      <c r="A19" s="5" t="s">
        <v>109</v>
      </c>
      <c r="B19" s="20" t="n">
        <f aca="false">COUNTIFS('Findings register'!$F$5:$F$84,"Blocker",'Findings register'!$I$5:$I$84,"Open")+COUNTIFS('Findings register'!$F$5:$F$84,"Blocker",'Findings register'!$I$5:$I$84,"In progress")</f>
        <v>0</v>
      </c>
    </row>
  </sheetData>
  <sheetProtection sheet="true" selectLockedCells="true" selectUnlockedCells="true"/>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2" min="2" style="1" width="64"/>
  </cols>
  <sheetData>
    <row r="1" customFormat="false" ht="18" hidden="false" customHeight="true" outlineLevel="0" collapsed="false">
      <c r="A1" s="2" t="s">
        <v>110</v>
      </c>
    </row>
    <row r="2" customFormat="false" ht="15" hidden="false" customHeight="true" outlineLevel="0" collapsed="false">
      <c r="A2" s="3" t="s">
        <v>111</v>
      </c>
    </row>
    <row r="4" customFormat="false" ht="25.5" hidden="false" customHeight="true" outlineLevel="0" collapsed="false">
      <c r="A4" s="21" t="s">
        <v>112</v>
      </c>
      <c r="B4" s="22" t="s">
        <v>113</v>
      </c>
    </row>
    <row r="5" customFormat="false" ht="25.5" hidden="false" customHeight="true" outlineLevel="0" collapsed="false">
      <c r="A5" s="21" t="s">
        <v>114</v>
      </c>
      <c r="B5" s="23"/>
    </row>
    <row r="6" customFormat="false" ht="25.5" hidden="false" customHeight="true" outlineLevel="0" collapsed="false">
      <c r="A6" s="21" t="s">
        <v>115</v>
      </c>
      <c r="B6" s="23"/>
    </row>
    <row r="7" customFormat="false" ht="25.5" hidden="false" customHeight="true" outlineLevel="0" collapsed="false">
      <c r="A7" s="21" t="s">
        <v>116</v>
      </c>
      <c r="B7" s="23"/>
    </row>
    <row r="8" customFormat="false" ht="25.5" hidden="false" customHeight="true" outlineLevel="0" collapsed="false">
      <c r="A8" s="21" t="s">
        <v>117</v>
      </c>
      <c r="B8" s="22" t="s">
        <v>118</v>
      </c>
    </row>
    <row r="9" customFormat="false" ht="25.5" hidden="false" customHeight="true" outlineLevel="0" collapsed="false">
      <c r="A9" s="21" t="s">
        <v>119</v>
      </c>
      <c r="B9" s="23"/>
    </row>
    <row r="10" customFormat="false" ht="25.5" hidden="false" customHeight="true" outlineLevel="0" collapsed="false">
      <c r="A10" s="21" t="s">
        <v>120</v>
      </c>
      <c r="B10" s="22" t="s">
        <v>121</v>
      </c>
    </row>
    <row r="11" customFormat="false" ht="25.5" hidden="false" customHeight="true" outlineLevel="0" collapsed="false">
      <c r="A11" s="21" t="s">
        <v>122</v>
      </c>
      <c r="B11" s="23"/>
    </row>
    <row r="12" customFormat="false" ht="25.5" hidden="false" customHeight="true" outlineLevel="0" collapsed="false">
      <c r="A12" s="21" t="s">
        <v>123</v>
      </c>
      <c r="B12" s="23"/>
    </row>
    <row r="13" customFormat="false" ht="25.5" hidden="false" customHeight="true" outlineLevel="0" collapsed="false">
      <c r="A13" s="21" t="s">
        <v>124</v>
      </c>
      <c r="B13" s="22" t="s">
        <v>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2026-06-13T08:48:32Z</dcterms:created>
  <dc:creator>openpyxl</dc:creator>
  <dc:description/>
  <dc:language>en-US</dc:language>
  <cp:lastModifiedBy/>
  <dcterms:modified xsi:type="dcterms:W3CDTF">2026-06-18T12:50:38Z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